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78" activeTab="1"/>
  </bookViews>
  <sheets>
    <sheet name="发展、债券项目库汇总表" sheetId="3" r:id="rId1"/>
    <sheet name="发展、债券项目库计划表" sheetId="1" r:id="rId2"/>
    <sheet name="发展、债券项目库统计表" sheetId="2" r:id="rId3"/>
    <sheet name="扶贫发展项目库汇总表" sheetId="8" r:id="rId4"/>
    <sheet name="扶贫发展项目库计划表" sheetId="11" r:id="rId5"/>
    <sheet name="扶贫发展项目库统计表" sheetId="7" r:id="rId6"/>
    <sheet name="地债项目库汇总表" sheetId="6" r:id="rId7"/>
    <sheet name="地债项目库计划表" sheetId="9" r:id="rId8"/>
    <sheet name="地债项目库统计表" sheetId="5" r:id="rId9"/>
  </sheets>
  <definedNames>
    <definedName name="_xlnm._FilterDatabase" localSheetId="1" hidden="1">发展、债券项目库计划表!$A$5:$S$347</definedName>
    <definedName name="_xlnm._FilterDatabase" localSheetId="4" hidden="1">扶贫发展项目库计划表!$A$4:$S$322</definedName>
    <definedName name="_xlnm.Print_Titles" localSheetId="2">发展、债券项目库统计表!#REF!</definedName>
    <definedName name="_xlnm.Print_Titles" localSheetId="1">发展、债券项目库计划表!$3:$4</definedName>
    <definedName name="_xlnm.Print_Titles" localSheetId="5">扶贫发展项目库统计表!$3:$4</definedName>
    <definedName name="_xlnm.Print_Titles" localSheetId="8">地债项目库统计表!$3:$4</definedName>
    <definedName name="_xlnm.Print_Titles" localSheetId="4">扶贫发展项目库计划表!$3:$4</definedName>
    <definedName name="_xlnm._FilterDatabase" localSheetId="7" hidden="1">地债项目库计划表!$A$5:$S$30</definedName>
  </definedNames>
  <calcPr calcId="144525"/>
</workbook>
</file>

<file path=xl/comments1.xml><?xml version="1.0" encoding="utf-8"?>
<comments xmlns="http://schemas.openxmlformats.org/spreadsheetml/2006/main">
  <authors>
    <author>Administrator</author>
  </authors>
  <commentList>
    <comment ref="J230" authorId="0">
      <text>
        <r>
          <rPr>
            <b/>
            <sz val="9"/>
            <rFont val="宋体"/>
            <charset val="134"/>
          </rPr>
          <t>Administrator:</t>
        </r>
        <r>
          <rPr>
            <sz val="9"/>
            <rFont val="宋体"/>
            <charset val="134"/>
          </rPr>
          <t xml:space="preserve">
工程设计、招标、监理、审计等相关费用缺少</t>
        </r>
      </text>
    </comment>
    <comment ref="J235" authorId="0">
      <text>
        <r>
          <rPr>
            <b/>
            <sz val="9"/>
            <rFont val="宋体"/>
            <charset val="134"/>
          </rPr>
          <t>Administrator:</t>
        </r>
        <r>
          <rPr>
            <sz val="9"/>
            <rFont val="宋体"/>
            <charset val="134"/>
          </rPr>
          <t xml:space="preserve">
目前实验阶段，无产品坚定证书或推广证书，不能列入项目库</t>
        </r>
      </text>
    </comment>
    <comment ref="J241" authorId="0">
      <text>
        <r>
          <rPr>
            <b/>
            <sz val="9"/>
            <rFont val="宋体"/>
            <charset val="134"/>
          </rPr>
          <t>Administrator:</t>
        </r>
        <r>
          <rPr>
            <sz val="9"/>
            <rFont val="宋体"/>
            <charset val="134"/>
          </rPr>
          <t xml:space="preserve">
未明确管径，型号</t>
        </r>
      </text>
    </comment>
    <comment ref="J277" authorId="0">
      <text>
        <r>
          <rPr>
            <sz val="9"/>
            <rFont val="宋体"/>
            <charset val="134"/>
          </rPr>
          <t>建议按照U80渠，闸门每个300元，每公里30万元，共计153.6万元</t>
        </r>
      </text>
    </comment>
    <comment ref="J314" authorId="0">
      <text>
        <r>
          <rPr>
            <b/>
            <sz val="9"/>
            <rFont val="宋体"/>
            <charset val="134"/>
          </rPr>
          <t>Administrator:</t>
        </r>
        <r>
          <rPr>
            <sz val="9"/>
            <rFont val="宋体"/>
            <charset val="134"/>
          </rPr>
          <t xml:space="preserve">
人社局建议减少人次</t>
        </r>
      </text>
    </comment>
  </commentList>
</comments>
</file>

<file path=xl/comments2.xml><?xml version="1.0" encoding="utf-8"?>
<comments xmlns="http://schemas.openxmlformats.org/spreadsheetml/2006/main">
  <authors>
    <author>Administrator</author>
  </authors>
  <commentList>
    <comment ref="J230" authorId="0">
      <text>
        <r>
          <rPr>
            <b/>
            <sz val="9"/>
            <rFont val="宋体"/>
            <charset val="134"/>
          </rPr>
          <t>Administrator:</t>
        </r>
        <r>
          <rPr>
            <sz val="9"/>
            <rFont val="宋体"/>
            <charset val="134"/>
          </rPr>
          <t xml:space="preserve">
工程设计、招标、监理、审计等相关费用缺少</t>
        </r>
      </text>
    </comment>
    <comment ref="J235" authorId="0">
      <text>
        <r>
          <rPr>
            <b/>
            <sz val="9"/>
            <rFont val="宋体"/>
            <charset val="134"/>
          </rPr>
          <t>Administrator:</t>
        </r>
        <r>
          <rPr>
            <sz val="9"/>
            <rFont val="宋体"/>
            <charset val="134"/>
          </rPr>
          <t xml:space="preserve">
目前实验阶段，无产品坚定证书或推广证书，不能列入项目库</t>
        </r>
      </text>
    </comment>
    <comment ref="J241" authorId="0">
      <text>
        <r>
          <rPr>
            <b/>
            <sz val="9"/>
            <rFont val="宋体"/>
            <charset val="134"/>
          </rPr>
          <t>Administrator:</t>
        </r>
        <r>
          <rPr>
            <sz val="9"/>
            <rFont val="宋体"/>
            <charset val="134"/>
          </rPr>
          <t xml:space="preserve">
未明确管径，型号</t>
        </r>
      </text>
    </comment>
    <comment ref="J243" authorId="0">
      <text>
        <r>
          <rPr>
            <sz val="9"/>
            <rFont val="宋体"/>
            <charset val="134"/>
          </rPr>
          <t>产权归属问题</t>
        </r>
      </text>
    </comment>
    <comment ref="J244" authorId="0">
      <text>
        <r>
          <rPr>
            <sz val="9"/>
            <rFont val="宋体"/>
            <charset val="134"/>
          </rPr>
          <t>资产归属问题</t>
        </r>
      </text>
    </comment>
    <comment ref="J245" authorId="0">
      <text>
        <r>
          <rPr>
            <sz val="9"/>
            <rFont val="宋体"/>
            <charset val="134"/>
          </rPr>
          <t>在牧场</t>
        </r>
      </text>
    </comment>
    <comment ref="J246" authorId="0">
      <text>
        <r>
          <rPr>
            <b/>
            <sz val="9"/>
            <rFont val="宋体"/>
            <charset val="134"/>
          </rPr>
          <t>Administrator:</t>
        </r>
        <r>
          <rPr>
            <sz val="9"/>
            <rFont val="宋体"/>
            <charset val="134"/>
          </rPr>
          <t xml:space="preserve">
牧场</t>
        </r>
      </text>
    </comment>
    <comment ref="J247" authorId="0">
      <text>
        <r>
          <rPr>
            <b/>
            <sz val="9"/>
            <rFont val="宋体"/>
            <charset val="134"/>
          </rPr>
          <t>Administrator:</t>
        </r>
        <r>
          <rPr>
            <sz val="9"/>
            <rFont val="宋体"/>
            <charset val="134"/>
          </rPr>
          <t xml:space="preserve">
牧场</t>
        </r>
      </text>
    </comment>
    <comment ref="J277" authorId="0">
      <text>
        <r>
          <rPr>
            <sz val="9"/>
            <rFont val="宋体"/>
            <charset val="134"/>
          </rPr>
          <t>建议按照U80渠，闸门每个300元，每公里30万元，共计153.6万元</t>
        </r>
      </text>
    </comment>
    <comment ref="J314" authorId="0">
      <text>
        <r>
          <rPr>
            <b/>
            <sz val="9"/>
            <rFont val="宋体"/>
            <charset val="134"/>
          </rPr>
          <t>Administrator:</t>
        </r>
        <r>
          <rPr>
            <sz val="9"/>
            <rFont val="宋体"/>
            <charset val="134"/>
          </rPr>
          <t xml:space="preserve">
人社局建议减少人次</t>
        </r>
      </text>
    </comment>
  </commentList>
</comments>
</file>

<file path=xl/sharedStrings.xml><?xml version="1.0" encoding="utf-8"?>
<sst xmlns="http://schemas.openxmlformats.org/spreadsheetml/2006/main" count="7482" uniqueCount="1096">
  <si>
    <t>2021年度巴州县级扶贫项目库汇总表</t>
  </si>
  <si>
    <t>单位：万元</t>
  </si>
  <si>
    <t>序号</t>
  </si>
  <si>
    <t>县市</t>
  </si>
  <si>
    <t>项目个数</t>
  </si>
  <si>
    <t>合计</t>
  </si>
  <si>
    <t>扶贫发展资金</t>
  </si>
  <si>
    <t>地方专项扶贫资金</t>
  </si>
  <si>
    <t>行业资金</t>
  </si>
  <si>
    <t>援疆资金</t>
  </si>
  <si>
    <t>其他资金</t>
  </si>
  <si>
    <t>备注</t>
  </si>
  <si>
    <t>库尔勒市</t>
  </si>
  <si>
    <t>轮台县</t>
  </si>
  <si>
    <t>尉犁县</t>
  </si>
  <si>
    <t>且末县</t>
  </si>
  <si>
    <t>若羌县</t>
  </si>
  <si>
    <t>焉耆县</t>
  </si>
  <si>
    <t>和静县</t>
  </si>
  <si>
    <t>和硕县</t>
  </si>
  <si>
    <t>博湖县</t>
  </si>
  <si>
    <r>
      <rPr>
        <sz val="20"/>
        <rFont val="方正小标宋_GBK"/>
        <charset val="134"/>
      </rPr>
      <t>巴州</t>
    </r>
    <r>
      <rPr>
        <sz val="20"/>
        <rFont val="Times New Roman"/>
        <charset val="134"/>
      </rPr>
      <t>2021</t>
    </r>
    <r>
      <rPr>
        <sz val="20"/>
        <rFont val="方正小标宋_GBK"/>
        <charset val="134"/>
      </rPr>
      <t>年县级扶贫项目库情况汇总表</t>
    </r>
  </si>
  <si>
    <r>
      <rPr>
        <sz val="11"/>
        <rFont val="方正仿宋_GBK"/>
        <charset val="134"/>
      </rPr>
      <t>单位</t>
    </r>
    <r>
      <rPr>
        <sz val="11"/>
        <rFont val="Times New Roman"/>
        <charset val="134"/>
      </rPr>
      <t>:</t>
    </r>
    <r>
      <rPr>
        <sz val="11"/>
        <rFont val="方正仿宋_GBK"/>
        <charset val="134"/>
      </rPr>
      <t>万元、户</t>
    </r>
  </si>
  <si>
    <t>项目库编号</t>
  </si>
  <si>
    <t>项目名称</t>
  </si>
  <si>
    <t>建设性质</t>
  </si>
  <si>
    <t>项目类别</t>
  </si>
  <si>
    <t>开工时间</t>
  </si>
  <si>
    <t>完工时间</t>
  </si>
  <si>
    <t>建设地点</t>
  </si>
  <si>
    <t>建设内容</t>
  </si>
  <si>
    <t>项目总投资及资金来源</t>
  </si>
  <si>
    <t>带动脱贫户数</t>
  </si>
  <si>
    <t>绩效目标</t>
  </si>
  <si>
    <t>项目负责人</t>
  </si>
  <si>
    <t>其他</t>
  </si>
  <si>
    <t>且末县342个</t>
  </si>
  <si>
    <t>红枣晾晒交易市场</t>
  </si>
  <si>
    <t>新建</t>
  </si>
  <si>
    <t>优质林果业</t>
  </si>
  <si>
    <t>产业增收工程</t>
  </si>
  <si>
    <t>202103</t>
  </si>
  <si>
    <t>202110</t>
  </si>
  <si>
    <t>阿克提坎墩乡阿克提坎墩村</t>
  </si>
  <si>
    <t>新建红枣晾晒交易市场1座，面积3000平方米（带围栏），每平米补助200元，需60万；建设一座50吨地磅（包括10平方米磅房），需7万元；建设80平方米红枣检测室（铺设电地暖，通自来水），需10万元；共补助资金77万元。红枣晾晒交易市场资产归村集体所有，由村委会统一管理，项目建成后，有效解决贫困户农作物晾晒、出售问题，提高贫困户收入。</t>
  </si>
  <si>
    <t>通过晾晒，预计每公斤红枣可增加收入1元左右，户均每年增加2000元以上。</t>
  </si>
  <si>
    <t>伊敏江·伊卜拉依木</t>
  </si>
  <si>
    <t>防渗渠建设</t>
  </si>
  <si>
    <t>基本农田建设</t>
  </si>
  <si>
    <t>为阿克提坎墩村新建斗渠1100米。（其中：1/2UD60型斗渠300米，每米280元，设计流量0.4m³/S，闸门4个，每个500元，过水桥2座，每座6000元，需资金9.8万；1/2UD80型斗渠800米，每米300元，设计流量0.6m³/S，闸门8个，每个500元，过水桥6座，每座6000元，需资金28万）共需资金37.8万元。</t>
  </si>
  <si>
    <t>有效解决了贫困户及周边农户农业灌溉的需求和防渗功能，为扩大种植规模节约成本，预计户均每亩节约成本20-30元左右，资产归村集体所有。</t>
  </si>
  <si>
    <t>壮大村集体经济基础设施建设</t>
  </si>
  <si>
    <t>其他-公共基础设施</t>
  </si>
  <si>
    <t>为壮大阿克提坎墩村村集体经济发展，计划新建服务区一处，完善配套基础设施：
1、场地平整需资金10万元；
2、地面硬化4000㎡，深度15cm,200元/㎡，需资金80万元；
3、新修过水桥1座，需资金20万元；
4、建设自来水管网，需资金8万元；
5、配备动力电（变压器、电杆、电缆），需资金15万元；</t>
  </si>
  <si>
    <t>该项目可有效带动30户贫困户及周边农户就业，并持续滚动，户均每年增加收入1000-5000元。同时可以每年可以增加村集体收入10000元左右。</t>
  </si>
  <si>
    <t>服务区建设</t>
  </si>
  <si>
    <t>为壮大阿克提坎墩村村集体经济发展，计划新建服务区一处，完善配套基础设施：
1、修建围墙800m，高度2m，750元/m，需资金60万元；
2、大门进出口2个，建筑面积40㎡，500元/㎡，需资金2万元；
3、防冲撞设施2个，需资金2万元；
4、值班室1座20㎡，2000元/㎡，需要资金4万元；
5、新建门面房1000㎡，1200元/㎡，需资金120万元；资产归村集体所有，由村委会统一管理使用。</t>
  </si>
  <si>
    <t>为壮大阿克提坎墩村村集体经济发展，计划新建服务区一处，完善配套基础设施：
新建门面房2300㎡，1200元/㎡，需资金276万元；资产归村集体所有，由村委会统一管理使用。</t>
  </si>
  <si>
    <t>阿克提坎墩乡阿克提坎墩村、托格拉克艾格勒村、伊斯克吾塔克村</t>
  </si>
  <si>
    <t>为壮大村集体经济发展，计划新建门面房3个，每个门面房136平方米,每平方米2210元，共需资金90.168万元；资产归村集体所有，由村委会统一管理使用。</t>
  </si>
  <si>
    <t>该项目可有效带动3户贫困户及周边农户就业，并持续滚动，户均每年增加收入1000-5000元。同时可以每年可以增加村集体收入10000元左右。</t>
  </si>
  <si>
    <t>配备治沙站基础设施</t>
  </si>
  <si>
    <t>其他-人居环境整治</t>
  </si>
  <si>
    <t>阿克提坎墩乡河东治沙站</t>
  </si>
  <si>
    <t>为完善阿克提坎墩乡河东治沙站基础设施：
1、计划购买毛管2000捆，每捆200元，需资金40万元；
2、地面75公分粗管2800米，每米11元，需资金3.08万元；
3、地面75公分粗管接头2000个，每个15元，需资金3万元；
4、旁通10000个，旁通密封圈10000个，每个0.2元，需资金0.4万元；
5、毛管接头4000个，每个0.2元，需资金0.08万元；
6、细铁磁1000个，每个12元，需资金1.2万元；粗铁磁1000捆，每捆250元，需资金25万元；
7、胶带1000个，每个100元，需资金10万元；
8、化肥40吨（每袋20公斤，共需2000袋，每袋70元），需资金14万元；
9、新配备动力变压器一台，需资金1.5万元；</t>
  </si>
  <si>
    <t>预计每年为防风治沙增加村集体经济5万元左右。</t>
  </si>
  <si>
    <t>农田灌溉水渠</t>
  </si>
  <si>
    <t>阿克提坎墩乡色格孜勒克希庞村</t>
  </si>
  <si>
    <t>为色格孜勒克希庞村安装截水闸8个，每个5万，需资金40万。</t>
  </si>
  <si>
    <t>项目实施后，解决10户贫困户及周边农户农业灌溉的需求，解决防渗功能，为扩大种植规模节约成本，预计户均每亩节约成本20-30元左右，资产归村集体所有。</t>
  </si>
  <si>
    <t>标准化养殖小区配套设备</t>
  </si>
  <si>
    <t>标准化养殖</t>
  </si>
  <si>
    <t>阿克提坎墩乡托格拉克艾格勒村</t>
  </si>
  <si>
    <t>计划为阿克提坎墩乡标准化养殖小区配套公共基础设施：
1、采购自走式青贮饲料收获机（参数：结构形式：自走式；质量≥6100kg;额定功率≥161.8kw；额定转速≥2200r/min；双圆盘，割幅≥2200mm，每台45万元。
2、50吨地磅1台，需资金6万元。
3、焚烧炉1台（处理量＞30kg/h），需资金6.5万元。
4、为标准化养殖小区安装监控设备（包括后备电源）1套，需资金10万元。监控设备归村委会所有，村委会统一管理。</t>
  </si>
  <si>
    <t>贫困户可优先在养殖小区享受先进的基础设施，户均增收500元左右。</t>
  </si>
  <si>
    <t>太阳能防虫灯</t>
  </si>
  <si>
    <t>购买150盏太阳能防虫灯（型号为WH-JS），（参数：1、执行《植物保护机械 频振式杀虫灯》国家标准GB/T 24689.2-2009 (国家农机具质量监督检验中心检测检验报告)；2、杀虫灯灯体外形四方形，颜色：黄色；接虫装置用接虫桶，3、LED灯管功率8W；长度≥400MM;4、整灯功率≤35W；5、灯体高度：3000mm；6、太阳能电池组件功率:40Wp；7、蓄电池：DC12V 24Ah/免维护,电池放太阳能电池板下方,有防盗锁，每盏1700元，每户一盏，需要资金25.5万元，150户贫困户受益。</t>
  </si>
  <si>
    <t>有效减少了有机枣园病虫害的侵袭，户均每亩地节约成本20-30元。</t>
  </si>
  <si>
    <t>林果机械</t>
  </si>
  <si>
    <t>购买座驾式红枣捡拾机2台。（功率≥14.7kw；外形尺寸2100*1200*1400）每台3.9万元，用于贫困户采收红枣使用，由村委会统一管理。需资金7.8万元，181户贫困户受益。</t>
  </si>
  <si>
    <t>可快速有效的捡拾红枣，减少劳动力的开支，户均每亩地节约成本50元。</t>
  </si>
  <si>
    <t>自来水井改造</t>
  </si>
  <si>
    <t>为托格拉克艾格勒村改造自来水检查井80眼。（基井改造高度1.5m，井盖直径78cm），每口改造资金需1500元，共需12万元。</t>
  </si>
  <si>
    <t>为广大农户带来便捷的同时，户均节约成本20元左右。</t>
  </si>
  <si>
    <t>标准化养殖小区基础设施建设</t>
  </si>
  <si>
    <t>为托格拉克艾格勒村完善2期养殖小区配套基础设施：
1、铺设砂石路0.55公里、路宽6米、铺垫砂石料厚0.30米，每公里15万元，需要资金8.25万元；
2、土地平整需2万元，回填3000方砂石料需2.5万元，共需资金4.5万元；  
3、新建围栏500米，每米200元，需资金10万元；
4、新配备动力电（变压器、电杆、电缆），需资金15万元；
5、、大门：建筑面积18平米，600元/平米，需要资金1.08万元；                                       
6、技术服务室88平方米，每平方米1300元，需要11.44万元；                                             
7、配种改良室77平方米，每平方米1300元，需要10.01万元；                                         
8、药浴池一座，20平方米，每平方米850元，需要3.06万元；                                                                                                                                         9、消毒池一座，28.8平方米，宽4米，长7.2米、深0.2米，需要0.9万元；                                                    
10、消毒室54平方米，包含消毒通道、更衣室，其中，消毒室（消毒通道）20平方米、值班室更衣室30平方米，每平米1600元，需要8.64万元；
11、饲草料堆放棚600平方米，每平方米550元，需要33万元；
12、新建青贮窖10座，每座150立方，每座6万元，需要资金60万元。
13、建设自来水管网，需资金6万元。
14、肉羊装卸台一座，长7.2米，宽2.5米，高1.2米，需1万元；
15、堆粪场1个，每个1000平米，造价230/平米，需资金23万 
16、项目设计费7.5万元。</t>
  </si>
  <si>
    <t>该项目可带动牲畜养殖户70户，项目建成后，户均增收500元左右，并持续滚动，扩大养殖规模。</t>
  </si>
  <si>
    <t>为托格拉克艾格勒村完善2期养殖小区配套基础设施：
1、饲草料加工房600平方米。每平方米1300元，需要78万元；
2、病羊隔离治疗区及无害化处理设施100平方米。其中配套病羊区60平方米，无害化处理室40平方米，每平方米1300元，共需13万元；</t>
  </si>
  <si>
    <t xml:space="preserve">为托格拉克艾格勒村完善2期养殖小区配套机械设备：
1、购买1台9TMR搅拌机（搅拌仓储积≥12m³，配套动力（电动）≥22KW，搅龙转速18R/min，结构形式：卧式，配套输送带），需资金17万元。
2、35千瓦以上揉丝机1台（生产率3-8t/h，结构质量1000≥kg，配套动力≥35KW，主轴转速1600r/min，结构形式盘式）需资金8万元。                                                                                                                                                                                                                           
3、购买一台农用铲车、配备抓头（发动机功率≥160KW，整机质量≥17000KG，额定核载5000KG，先导操作系统，基础卸载高度大于等于3000mm），需资金40万元；
4、购买消毒车1辆，需资金15万元。
5、50吨地磅1台，需资金6万元。
6、焚烧炉1台（处理量＞30kg/h），需资金6.5万元。
7、购买9YF-2.2型方捆打捆机一台（参数：捡拾高度≥2200mm；打结器数量2个；配套动力≥36.8kw；压缩室截面尺寸：460*370；挂接方式：牵引式），每台10万元。
8、购买1804型轮式拖拉机一辆（参数：外廊尺寸：4680*2320*3280；动力输出轴功率≥112.54kw；质量≥5305kg;结构形式：4*4四轮驱动）每辆25万元。
9、购买4QS-2300悬挂式青储饲料收获机一台，与轮式拖拉机配套使用。（参数：有效收获高度：≤2220mm;抛送管高度≤4500mm;外形尺寸：2350mm*5400mm*150m;结构形式：悬挂式）每台35万元。
10.为标准化养殖小区安装监控设备（包括后备电源）2套，需资金10万元。监控设备归村委会所有，村委会统一管理
资产归村集体所有，由村委会统一管理。                                                                                                                                                                            </t>
  </si>
  <si>
    <t>为托格拉克艾格勒村完善养殖小区配套基础设施，计划新修羊圈84套，每套补助6000元。</t>
  </si>
  <si>
    <t>该项目可带动牲畜养殖户84户，项目建成后，户均增收500元左右，并持续滚动，扩大养殖规模。</t>
  </si>
  <si>
    <t>梧桐湾旅游发展项目</t>
  </si>
  <si>
    <t>其他-旅游扶贫</t>
  </si>
  <si>
    <t>为巩固村集体收入，计划为阿克提坎墩乡托格拉克艾格勒村梧桐湾进行基础设施建设。
1、景区电路架设30万元；
2、景区供水设施建设30万；
3、景区排水设施建设30万；
4、景区绿化20万；
5、景区周边土地征收及前期准备费用45万。
项目实施后，资产归村集体所有。</t>
  </si>
  <si>
    <t>项目实施后，可带动当地特色旅游发展，项目区沿线受益户将户均每年增收1000元-4000元，同时可带动周边农户实现发展增收。增加村集体经济收入。</t>
  </si>
  <si>
    <t>小型饲料加工设备</t>
  </si>
  <si>
    <t>购买饲料颗粒加工机（立式环模，配备55千瓦动力，主电机功率55kw，传动轴传送，轴旋转380-400r/min；双压辊，压辊尺寸165X106mm;每小时生产3-6吨）1台（包括喂料器、缓冲斗），每台饲料颗粒加工机补助15万元。配备1台搅拌机（卧式，容积2.5立方米，单轴双螺旋混合，功率15kw，产量1000kg/batch,混合均匀度≤7%CV，混合时间6min），每台搅拌机补助3.5万元；配备3个饲料提升机，每台提升机（绞龙叶2.75mm）补助0.5元，需补助1.5万元；配备一个120kw配电柜（包含线缆及安装）需补助3万元；共需补助资金23万元。饲料颗粒加工机在养殖小区受益贫困户免费使用，其他农户使用收取一定费用，用于机械设备日常维护及配件购置，机械有村委会统一管理。</t>
  </si>
  <si>
    <t>该项目可带动牲畜养殖户积极性，项目建成后，户均增收500元左右，并持续滚动，扩大养殖规模。</t>
  </si>
  <si>
    <t>牲畜养殖</t>
  </si>
  <si>
    <t>购买18-60个月龄的生产母牛120头，每头补助20000元，共补助资金240万元。由各村合作社采购，生产母牛归合作社所有，由村合作社统一管理，合作社饲养或托养给养殖户，收益的20%用于合作社发展，80%为村集体收入。</t>
  </si>
  <si>
    <t>创业补助</t>
  </si>
  <si>
    <t>其他-自主就业</t>
  </si>
  <si>
    <t>鼓励贫困户开办夜市增加收入，购买50台烧烤炉、每户配备4张餐桌、16张座椅，分别发放给50户贫困户经营，每户补助5000元。</t>
  </si>
  <si>
    <t>该项目可带动贫困户积极性，项目建成后，户均增收500元左右。</t>
  </si>
  <si>
    <t>垃圾处理设施</t>
  </si>
  <si>
    <t>阿克提坎墩乡托格拉克艾格勒村、阿克提坎墩村、伊斯克吾塔克村、色格孜勒克西庞村</t>
  </si>
  <si>
    <t>拟为阿克提坎墩乡购买垃圾房及配套垃圾箱40套。垃圾房为彩钢结构(3*2.5*2.5)m，侧门为卷帘门，投放口(1.5*1.2*1)m。底座配滑动轨道，垃圾房底水泥硬化(7*15)nm；垃圾箱为钢结构(2*1.8*1.2)m，需资金80万元。（其中：托格拉克艾格勒村10套、阿克提坎墩村10套、伊斯克吾塔克村10套、色格孜勒克西庞村10套，由村委会统一管理使用。）</t>
  </si>
  <si>
    <t>为广大农户带来便捷的同时，减少成本20元左右。</t>
  </si>
  <si>
    <t>配套机械设备</t>
  </si>
  <si>
    <t>为改善农村公共环境卫生，有效解决道路吸扫清洗作业，计划配备洗扫车1辆（参数：额定功率≥150KW，整备质量11000-12460kg，外形尺寸8550*2480*3130mm,）每辆60万；
2、采购12-14方型压缩式垃圾清理车1辆（参数：箱体容积12/14.0m³，填料器容积≥1.7m³，外形尺寸 :8880/8910mm&lt;全密封斗和摆臂&gt;，箱体外形为弧形箱体），清理全乡范围的垃圾，每辆50万元；
3、配套果皮垃圾箱150个，每个750元，需11.25万元。</t>
  </si>
  <si>
    <t>农业机械设备采购</t>
  </si>
  <si>
    <t>特色种植</t>
  </si>
  <si>
    <t>阿克提坎墩乡托格拉克艾格勒村、伊斯克吾塔克村</t>
  </si>
  <si>
    <t>1、采购小型小麦收割机1台（发动机功率大于80kw以上，割台宽度大于2600mm，粮仓容量大于2400L），每台32万元。
2、采购大马力小麦收割机1台（发动机功率大于160kw以上，自重：5400kg，外形尺寸6800*2960*3400mm），每台65万元。
机械设备所有权归村集体所有，由村委会统一管理，贫困户可优惠使用。</t>
  </si>
  <si>
    <t>预计户均每亩节约成本20-30元左右，资产归村集体所有。</t>
  </si>
  <si>
    <t>榨油作坊建设</t>
  </si>
  <si>
    <t>其他-特色农产品加工交易基地建设</t>
  </si>
  <si>
    <t>阿克提坎墩乡伊斯克吾塔克村</t>
  </si>
  <si>
    <t>新建榨油作坊和配套设施。（其中：作坊60平方米，仓库60平方米，成品油储存间30平方米），2000元/㎡，需资金30万元；配套榨油机设备一套需4万元、配备380伏动力电变压器，需1万元。为使得榨油作坊前期能够运转购进榨油原料你10吨，需7万元，其它费用如电费、人工费等需资金3万元，共需资金45万元,由村委会统一运营管理，纯收入的20%作为运营成本，剩余80%用于壮大村集体经济收入。</t>
  </si>
  <si>
    <t>项目建成后，可有效解决农户特色种植后顾之忧，同时带动农户发展，增加村集体收入1万元。</t>
  </si>
  <si>
    <t>为壮大村集体经济发展，计划为伊斯克吾塔克村购买
1、购买大3204型轮式拖拉机一台（参数：（参数：转向半径≥5.3m；标定功率≥200KW；额定转速≥2000r/min;结构形式轮式），每台200万元。
2、购买铧式深耕梨一套，与拖拉机配套使用（参数：两梨体之间距离：100-120cm ；单幅作业宽度：45/50/60cm；载重量≥700kg；匹配动力＝70-90/51.5-66.2HP/KW；），每套12万元。
3、激光平地机一台，与拖拉机配套使用，作业幅宽≥3米，每台17万元。
4、采购540悬挂翻转调幅铧式犁1台（参数：工作幅宽：165-250cm；配套动力160/220WK/hp；外形结构：140*140*10cm），每台需资金17万元。
5、采购1ZL-2.6联合整地机1台（工作幅宽：2600cm；配套动力:48-59WK；作业速度≤9km/h；整地深度≥80mm；碎士率≥70%；外形结构：140*140*10cm），每台需资金17万元。
资产归村集体所有，用于增加村集体经济收入。</t>
  </si>
  <si>
    <t>新建1/2UD60防渗渠（斗渠），设计流量0.6m3/s，计划修建10.5公里，每公里28万元，需资金294万元，受益贫困户20户。</t>
  </si>
  <si>
    <t>项目实施后，解决20户贫困户及周边农户农业灌溉的需求，解决防渗功能，为扩大种植规模节约成本，预计户均每亩节约成本20-30元左右，资产归村集体所有。</t>
  </si>
  <si>
    <t>新建1/2UD80防渗渠，设计流量0.8m3/s，计划修建5公里，每公里30万元，需资金150万元，受益贫困户20户。</t>
  </si>
  <si>
    <t>设施农业</t>
  </si>
  <si>
    <t>为壮大村集体经济发展，计划为伊斯克吾塔克村购买1FMJT秸秆还田膜分离式残膜回收一体机1台（参数：工作幅宽：2200mm；配套动力≥88KW；作业转速4-6Km/h；作业小时生产率≥0.95h㎡/h；残膜回收率≥80%；运输间隙为450mm）,每台需资金20万元。
资产归村集体所有，用于增加村集体经济收入。</t>
  </si>
  <si>
    <t>人畜饮水工程</t>
  </si>
  <si>
    <t>阿羌镇阿羌村（山区）</t>
  </si>
  <si>
    <t>在阿羌村（牧区）修建110PE饮水管15公里，配套相应建筑物等附属设施，解决下游无水草场牲畜饮水问题，管道采购及安装每米65元，共需资金97.5万元。</t>
  </si>
  <si>
    <t>改善贫困户生产条件</t>
  </si>
  <si>
    <t>凯赛尔·喀斯木、陈同全</t>
  </si>
  <si>
    <t>阿羌镇阿羌村、依山干村、萨尔干吉村、喀特勒什村（阿羌镇萨尔瓦墩搬迁点1号标准化养殖小区）</t>
  </si>
  <si>
    <t>萨尔瓦墩搬迁点1号标准化养殖小区（昆仑牧业西侧）配套基础设施。
1.建设青贮窖28座，其中阿羌村14座、喀特勒什村7座、萨尔干吉村3座、依山干村4座，每座150立方，每座6万元，共需168万元；
2.100吨地磅一座，每座12万元；
建成后项目资产归阿羌村、依山干村、萨尔干吉村、喀特勒什村所有，由4个村分别履行资产运行及设备维护义务，持续为84户发展畜牧养殖产业的贫困户提供服务，通过该项目实施建设使受益户山下养殖每年减少畜牧养殖支出2500元。</t>
  </si>
  <si>
    <t>使受益户山下养殖每年减少畜牧养殖支出2500元。</t>
  </si>
  <si>
    <t>阿羌镇阿羌村、依山干村、萨尔干吉村、喀特勒什村（阿羌镇萨尔瓦墩搬迁点4号标准化养殖小区）</t>
  </si>
  <si>
    <t>萨尔瓦墩搬迁点4号标准化养殖小区（70户居民区后方）配套基础设施。
1、技术服务室88㎡，每平方米1300元，需要11.44万元；
2、配种改良室77㎡，每平方米1300元，需要10.01万元；
3、病羊隔离治疗区100㎡（病羊治疗区60㎡，无害化处理室40㎡），每平方米1300元，共需13万元；
4、药浴池一座，20㎡，每平方米850元，需要1.7万元；
5、新建堆肥场1个，面积1000平方米，每平方120元，需12万元 ；
6、新建肉羊装卸台1座（长6.7米、宽2.5米、高1.2米）需1万元；
7、养殖小区通水，新铺设主管道PVC管Φ90管1.5公里，管道每米15元，挖管道每米10元，需要3.75万元；支管道PVC管Φ35管1.2公里，管道每米10元，挖管道每米10元，需要2.4万元；检查井15座，每座0.3万元，需4.5万元。共需10.65万元
8、新建青贮窖20座，每座150立方，每座6万元，其中阿羌村10座、喀特勒什村3座、萨尔干吉村3座、依山干村4座，共需120万元；
建成后项目资产归阿羌村、依山干村、萨尔干吉村、喀特勒什村所有，由4个村按年度履行资产运行及设备维护义务，持续为70户居民区发展畜牧养殖产业的贫困户提供服务，通过该项目实施建设使受益户山下养殖每年减少畜牧养殖支出2500元。</t>
  </si>
  <si>
    <t>萨尔瓦墩搬迁点4号标准化养殖小区（70户居民区后方）配套基础设施。
1.饲草料堆放棚600㎡，每平方米550元，需要33万元；
2.饲草料加工厂600㎡，高为4.2米，每平方米1300元，需资金78万元；
3.修建钢网围栏1500米，每米200元，需要30万元。
4.100吨地磅一座，每座12万元；
5.4米宽砂石路4500米，砂石料垫层不少于30cm，刮平压实，15万元/公里。共67.5万元。
建成后项目资产归阿羌村、依山干村、萨尔干吉村、喀特勒什村所有，由4个村按年度履行资产运行及设备维护义务，持续为70户居民区发展畜牧养殖产业的贫困户提供服务，通过该项目实施建设使受益户山下养殖每年减少畜牧养殖支出2500元。</t>
  </si>
  <si>
    <t>牧道建设</t>
  </si>
  <si>
    <t>阿羌镇喀特勒什村（萨尔瓦墩）</t>
  </si>
  <si>
    <t>在喀特勒什村（牧区）修建宽4米，长7500米砂石牧道一条，推平土包山丘压实后垫30公分厚砂石路面，9万元/公里，总费用67.5万元；修简易桥3座（桥长宽及做法以施工图为准），每座4万元，总费用12万元；合计资金79.5万元。建成后项目资产归喀特勒什村所有，通过该项目实施，帮助55户受益贫困户解决牧区放牧出行难问题，使每户每年减少因山区险路放牧导致羊只死亡、丢失等损失至少1000元。</t>
  </si>
  <si>
    <t>户均增收1000元</t>
  </si>
  <si>
    <t>阿羌镇牧区6个牧点</t>
  </si>
  <si>
    <t>为牧区6个牧点各修建一座药浴池和一间兽药房，药浴池规格为14×1.2×1.5米 (长、宽、高)，挖方做防水，支模混凝土浇筑，每座7.2万元，6座共43.2万元；兽药房砖木结构，每座12平方米（3×4），每平方1300元，6间共9.36万元。6座药浴池和6间兽药房共计资金52.56万元。</t>
  </si>
  <si>
    <t>改善山区牧民发展畜牧养殖产业环境</t>
  </si>
  <si>
    <t>凯赛尔·喀斯木</t>
  </si>
  <si>
    <t>阿羌镇萨尔瓦墩（阿羌村、萨尔干吉村）牧民定居点</t>
  </si>
  <si>
    <t>在萨尔瓦墩两个住宅小区内新建60防渗渠约8公里，设计流量0.2，配套桥涵、闸门等附属设施，30万/公里，共需资金240万元。</t>
  </si>
  <si>
    <t>提高定居点绿化水平，改善居民生活环境</t>
  </si>
  <si>
    <t>农田设施治理建设</t>
  </si>
  <si>
    <t>阿羌镇萨尔瓦墩（阿羌村、依山干村、萨尔干吉村、喀特勒什村）牧民定居点</t>
  </si>
  <si>
    <t>对萨尔瓦墩定居点6400亩耕地中各类设施进行治理：
1、对3个条田机耕道进行治理修缮，新建盖板桥21座，每座需资金2万元，共42万；
2、对机耕道不能通车部分进行平整碾压，总长度3000米，每米100元，共30万；
3、对萨尔瓦墩支渠-排渠交汇处修建渡槽1处，需资金8万元。</t>
  </si>
  <si>
    <t>改善贫困户农田水利设施，使及耕作业更加便利</t>
  </si>
  <si>
    <t>阿羌镇萨尔瓦墩（依山干村、喀特勒什村）牧民定居点</t>
  </si>
  <si>
    <t>阿热勒镇阿热勒村</t>
  </si>
  <si>
    <t>新建1/2UD100防渗渠，计划修建2公里，每公里37万元，需资金74万元；新建1/2UD80防渗渠，计划修建1公里，每公里30万元，需资金30万元。</t>
  </si>
  <si>
    <t>每户增收100元以上</t>
  </si>
  <si>
    <t>玛丽亚木·吾买尔</t>
  </si>
  <si>
    <t>阿热勒镇阿热勒村、亚喀吾斯塘村</t>
  </si>
  <si>
    <t>购买2-4岁且末羊生产母羊770只，每只生产母羊补助1500元。由各村合作社与昆仑牧业联合，各村合作社管理，托养给有养殖意愿的贫困户或养殖户（每个村400只，其中15只种公羊），收益的20%用于合作社发展，80%用于村委会集体收入。</t>
  </si>
  <si>
    <t>每户增收1000元以上</t>
  </si>
  <si>
    <t>阿热勒镇古再勒村</t>
  </si>
  <si>
    <t>购买2-4岁且末羊生产母羊480只，每只生产母羊补助1500元。由各村合作社与昆仑牧业联合，各村合作社管理，托养给有养殖意愿的贫困户或养殖户，收益的20%用于合作社发展，80%用于村委会集体收入。</t>
  </si>
  <si>
    <t>阿热勒镇古再勒村、阿热勒村</t>
  </si>
  <si>
    <t>新建1/2UD80防渗渠，设计流量0.8m3/s，计划修建2公里，配套5座桥，24个闸门，3个节制闸，每公里30万元，需资金60万元。新建1/2UD60防渗渠，计划修建0.65公里，每公里28万元，需资金18.2万元。</t>
  </si>
  <si>
    <t>计划投资21万元，为美好家园小区建设微型渠3公里，每公里补助7万元，合计21万元。</t>
  </si>
  <si>
    <t>为20户贫困户完善农田水利，同时带动周边农户达到提质增收</t>
  </si>
  <si>
    <t>阿热勒镇古再勒村、阿热勒村、亚喀吾斯塘村</t>
  </si>
  <si>
    <t>标准化养殖小区饲草料存放区硬化地坪1500平方米，每平方米补助200元，需资金30万元。砂石料垫层不少于20cm，地坪硬化不少于15cm。饲草料存放区归村集体所有，由村委会统一管理。</t>
  </si>
  <si>
    <t>1、采购1台自走式青贮饲料收割机（发动机功率大于125hp,发动机转速大于2200r/min,高杆割台幅宽大于2.4m,割茬高度小于15cm,未入量小于26th,抛送高度大于3m，行走速度0-18km/h,自带料箱），每台48万元。2、采购1台焚烧炉（处理量＞30kg/h），需资金6.5万元；3、为联合标准化养殖小区安装监控设备（包括后备电源），需资金15万元。监控设备归村委会所有，村委会统一管理。4、购买全自动裹膜打包一体机1台，参数配套动力4KW，350r/min，生产效率0.4-2t/h，草捆重量15-65kg，外型尺寸3320*2880*2800，每台补助7万元。机械资产归贫困户所有，村委会负责统一管理。为30户有劳动能力的建档立卡贫困户提供无偿或低成本服务，共需资金133.8万元。</t>
  </si>
  <si>
    <t>每户增收150元以上</t>
  </si>
  <si>
    <t>购买2-4岁且末羊950只，每只生产母羊补助1500元。由各村合作社与昆仑牧业联合，各村合作社管理，托养给有养殖意愿的贫困户或养殖户（古再勒村400只，其中种公羊20只；阿热勒村300只，其中种公羊15只；亚喀吾斯塘村300只，其中种公羊15只），收益的20%用于合作社发展，80%用于村委会集体收入。</t>
  </si>
  <si>
    <t>饲料发酵剂</t>
  </si>
  <si>
    <t>购买青贮饲料发酵剂，青贮饲料1000吨，每袋制作3吨，购买330袋，每袋45元，需资金1.485万元；购买有机肥发酵剂，计划发酵有机肥2000吨，每袋发酵剂发酵5吨有机肥，共需400袋，每袋50元，需资金2万元。共补助资金3.485万元。</t>
  </si>
  <si>
    <t>购买18-60个月龄的生产母牛60头，每头补助20000元，共补助资金120万元。由各村合作社联系昆仑牧业或其他合作社采购，生产母牛归合作社所有，每个村合作社20头，由村合作社统一管理，合作社饲养或托养给养殖户，收益的20%用于合作社发展，80%为村集体收入。</t>
  </si>
  <si>
    <t>每户增收2000元以上</t>
  </si>
  <si>
    <t>采购小麦收割机（发动机功率大于80kw以上，割台宽度大于2600mm，粮仓容量大于2400L）一台，需资金32万元。小麦收割机归村集体所有，收益贫困户使用低于市场价，受益户40户，其中古再勒村20户，阿热勒村10户，亚喀吾斯塘村10户。</t>
  </si>
  <si>
    <t>每户增收100元</t>
  </si>
  <si>
    <t>庭院经济</t>
  </si>
  <si>
    <t>庭院经济建设工程</t>
  </si>
  <si>
    <t>按照县农业农村局人居环境整治标准，进行庭院内外整治和治理，发展庭院经济，每户补助4000元，补助200户，其中古再勒村130户，阿热勒村40户，亚喀吾斯塘村30户。</t>
  </si>
  <si>
    <t>每户增收200元以上</t>
  </si>
  <si>
    <t>馕加工基地建设</t>
  </si>
  <si>
    <t>其他-馕加工基地建设</t>
  </si>
  <si>
    <t>合作社成立打馕小作坊，购买和面机10台，每台补助5000元，需资金5万元；购买（安装）电馕坑10个，每个补助10000元，需资金10万元；购买烤箱5个，每个补助5000元，需资金2.5万元；购买5个保鲜柜，每个补助2000元，需资金1万元；购买操作台（加厚不锈钢80cmX180cm)10张，每张补助2500元，需资金2.5万元；完善凉棚、地面硬化及其他设施需资金14万元。解决贫困户务工、就业，设备归村合作社所有，合作社统一调配、管理。</t>
  </si>
  <si>
    <t>每户增收300元以上</t>
  </si>
  <si>
    <t>砂石路修建</t>
  </si>
  <si>
    <t>修建砂石料路4公里，路宽4.5米，砂石料垫层不少于30cm，刮平压实，每公里15万元，需资金60万元。</t>
  </si>
  <si>
    <t>改善道路条件</t>
  </si>
  <si>
    <t>壮大村集体经济门面房建设</t>
  </si>
  <si>
    <t>其他-门面房</t>
  </si>
  <si>
    <t>新建门面房12间，每间50平方米，每套补助6.5万元，砖混结构，电地暖，需资金78万元；门面房前硬化地坪4800平方米，农时用于红枣晾晒，闲时用于农副产品销售。购置隔离石墩20个，需资金96万元。门面房归村集体所用，用于对外出租，作为村集体收入，每个村4间。</t>
  </si>
  <si>
    <t>每年村集体收入3万元以上</t>
  </si>
  <si>
    <t>鼓励贫困户开办夜市增加收入，购买20台烧烤炉（每台补助2600元）、每户配备4张餐桌（每张补助200元）、16张座椅（每张补助100元），分别发放给20户贫困户经营，每户补助5000元。20户贫困户收益，其中，古再勒村10户，阿热勒村5户，亚喀吾斯塘村5户。</t>
  </si>
  <si>
    <t>阿热勒镇古再勒村、亚喀吾斯塘村</t>
  </si>
  <si>
    <t>新建1/2UD80防渗渠，计划修建1.5公里，每公里30万元，需资金45万元。新建1/2UD100防渗渠（斗渠），计划修建3公里，每公里37万元，需资金111万。</t>
  </si>
  <si>
    <t>小型红枣加工厂</t>
  </si>
  <si>
    <t>阿热勒镇亚喀吾斯塘村</t>
  </si>
  <si>
    <t>建设一座小型红枣加工厂，采购红枣清洗设备2套，需资金10万元；红枣烘干设备1套，需资金20万元；建设红枣加工简易彩钢板厂房300平方米，需资金30万元；共需资金60万元。</t>
  </si>
  <si>
    <t>在亚喀吾斯塘村集中连片标准化养殖小区（牛）完善基础设施建设。1.新建1座8米宽大门，需资金1万元；2.新建消毒室50平方米（长8.3米、宽6米、高4米，砖木结构，50平方米3间），每平米1200元，造价6万元；3.消毒池30㎡一座，每平方米185元，合计0.555万元；4.新建堆粪场1000㎡，每平方米200元，合计20万元；5.装卸台一座（长7.2米、宽2.5米、高1.2米）1万元；6.饲草料加工厂房600㎡，每平米1300元，需要78万元；7.简易饲草料堆放棚600㎡，每平米600元，需要36万元；8.新建技术服务室80平米（包括：生产区消毒通道9平米，防疫室18平米，兽医室16平米，兽药库16平米，走廊21平米），2100元/平米，需要资金16.8万元；9.新建青贮窖10座，每座75立方米，每座4万元，需40万元；10.养殖小区“四通一平”前期场地平整等，需资金15万元；以设计施工图为准。</t>
  </si>
  <si>
    <t>在亚喀吾斯塘村集中连片标准化养殖小区（牛）完善基础设施建设。1.铺设饮水管网3000米（120Ф管网），需资金28万元；2.新建围栏2100米，200元/米，需42万元；3.修建砂石路3公里，砂石路宽3米，砂石料垫层不少于30cm，路面压实，每公里7万元，需资金21万元；采购消毒车一辆，补助15万元&lt;参数：水平射程30米，泵机功率1.5Kw，喷雾流量6-18L/s，水平旋转角度±360&gt;。以设计施工图为准。共需资金106万元。</t>
  </si>
  <si>
    <t>带动42户贫困户发展畜牧养殖业，户均每年增收100元</t>
  </si>
  <si>
    <t>保鲜仓储</t>
  </si>
  <si>
    <t>投入170万元，建设1座500吨风冷型冷库，长30米，宽27米，砖混结构，配套冷库制冷设备、气调设备、保温喷涂、货架、料台、160Kw变压器1台、围栏、地坪等设备设施，形成的固定资产归村集体所有，采取资产租赁模式，村委会对外承包，承包费用于雇佣贫困劳动力从事村级公益事业和扶贫帮困，解决持续困难群众生产生活困难。方便辖区农产品保鲜仓储、拓展冷链运输产业。</t>
  </si>
  <si>
    <t>阿热勒镇亚喀吾斯塘村、阿热勒村</t>
  </si>
  <si>
    <t>采购太阳能杀虫灯200盏（型号为WH-JS），（参数：1、执行《植物保护机械 频振式杀虫灯》国家标准GB/T 24689.2-2009 (国家农机具质量监督检验中心检测检验报告)；2、杀虫灯灯体外形四方形，颜色：黄色；接虫装置用接虫桶，3、LED灯管功率8W；长度≥400MM;4、整灯功率≤35W；5、灯体高度：3000mm；6、太阳能电池组件功率:40Wp；7、蓄电池：DC12V 24Ah/免维护,电池放太阳能电池板下方,有防盗锁.8、网丝排布由圆形与辐射组合设计），集中连片安装，每10-15亩红枣地安装1盏，每盏太阳能杀虫灯补助1700元，需资金34万元。太阳能杀虫灯归各村合作社所有，各合作社统一管理。</t>
  </si>
  <si>
    <t>奥依亚依拉克镇阿尔帕村</t>
  </si>
  <si>
    <t>委托村委会主导成立的合作社购买生产母羊（欧拉羊，2-6岁，体重≥50公斤）1100只，每只补助2600元，根据牧民发展需求及扩畜繁育需求计划（户策规划），通过“带羊还羊”方式托养给贫困户或养殖公司，产权（“本羊”）归村集体所有，母畜繁育的85%由饲养方受益，15%交还给合作社。然后合作社再将这15%的牲畜按照两大块进行分红，其中的80%考虑到贫困程度差异化及防返贫风险监测机制对本村贫困户按照500-2000元不等（具体分配情况由村委会会议研究决定）分红，剩余的20%分红给村集体。</t>
  </si>
  <si>
    <t>既能有针对性补齐贫困牧民持续发展产业生产资料没有突破盈亏平衡点的问题，又能促进形成一定的畜群规模，村集体合作组织还能保本增收增效。</t>
  </si>
  <si>
    <t>吾斯满·玉苏甫</t>
  </si>
  <si>
    <t>奥依亚依拉克镇奥依亚依拉克村</t>
  </si>
  <si>
    <t>委托村委会主导成立的合作社购买生产母羊（欧拉羊，2-6岁，体重≥50公斤）1000只，每只补助2600元，根据牧民发展需求及扩畜繁育需求计划（户策规划），通过“带羊还羊”方式托养给贫困户或养殖公司，产权（“本羊”）归村集体所有，母畜繁育的85%由饲养方受益，15%交还给合作社。然后合作社再将这15%的牲畜按照两大块进行分红，其中的80%考虑到贫困程度差异化及防返贫风险监测机制对本村贫困户按照500-2000元不等（具体分配情况由村委会会议研究决定）分红，剩余的20%分红给村集体。</t>
  </si>
  <si>
    <t>奥依亚依拉克镇布古纳村</t>
  </si>
  <si>
    <t>100吨地磅及配套附属设施一座，需12万元。产权归属布古纳村民委员会，为该养殖小区15000只牲畜提供公共服务。</t>
  </si>
  <si>
    <t>为该村59户贫困户做好标准化养殖服务，带动59户贫困户增收致富，完善落实该村村策中饲料储备基地的地磅基础设备。</t>
  </si>
  <si>
    <t>奥依亚依拉克镇色日克阔勒村</t>
  </si>
  <si>
    <t>奥依亚依拉克镇苏塘村</t>
  </si>
  <si>
    <t>在二号养殖小区的加工厂房、草料棚、青贮窖（46座）建设：1、砂石面层道路8567平方米；每平方米30元，需25.701万元；2、混凝土地坪2114平方米；每平方米120元，需25.368万元；3、混凝土挡土墙36立方米,每立方米450元，需1.62万元。产权归属苏塘村民委员会，为该养殖小区15000只牲畜提供公共服务。</t>
  </si>
  <si>
    <t>为该养殖小区57户贫困户做好标准化养殖服务，带动57户贫困户增收致富，完善二号标准化养殖小区道路、地坪基础设施建设。</t>
  </si>
  <si>
    <t>牲畜产品加工厂</t>
  </si>
  <si>
    <t>农产品深加工基地</t>
  </si>
  <si>
    <t>小型手工业工程</t>
  </si>
  <si>
    <t>为我镇配套畜禽屠宰、加工、冷库保鲜，增加畜禽产业效益附加值，需配套1、办公住宿区一座，360平方米，每平方米700元，需25.2万元；2、加工厂房、冷库1875平方米，每平方米1000元，需187.5万元；3、厂区生态绿化600平方米，每平方米95元，需5.7万元；4、厂房围墙200米，每米180元，需3.6万元；5、硬化地坪150平方米，每平方米120元，需1.8万元；6、220KV变压器一套，每套20万；7、供排水、供电附属配套设施铺设主管道（供水PE管Φ110管，0.8Mpa）200米，每米60元、支管道（PE管Φ32管，0.8Mpa）200米，每米25元，检查窨井4个，排水管道Φ110管200米，检查窨井4个，需3.7万元；8、项目前期费9.3万元。合计256.8万元。解决全镇畜禽屠宰、加工、冷库保鲜问题，产权归属苏塘村民委员会。</t>
  </si>
  <si>
    <t>为该村91户贫困户做好标准化养殖服务，带动91户贫困户增收致富，完善解决该村畜禽屠宰、加工、冷库保鲜问题</t>
  </si>
  <si>
    <t>委托村委会主导成立的合作社购买生产母羊（欧拉羊，2-6岁，体重≥50公斤）1150只，每只补助2600元，根据牧民发展需求及扩畜繁育需求计划（户策规划），通过“带羊还羊”方式托养给贫困户或养殖公司，产权（“本羊”）归村集体所有，母畜繁育的85%由饲养方受益，15%交还给合作社。然后合作社再将这15%的牲畜按照两大块进行分红，其中的80%考虑到贫困程度差异化及防返贫风险监测机制对本村贫困户按照500-2000元不等（具体分配情况由村委会会议研究决定）分红，剩余的20%分红给村集体。</t>
  </si>
  <si>
    <t>奥依亚依拉克镇苏塘村、阿尔帕村</t>
  </si>
  <si>
    <t>在二号养殖小区铺设砂石路2000米，路宽3米，每公里15万元，需要30万元。其中：57户1.076公里入户路产权归属苏塘村民委员会，49户0.924公里入户路产权归属阿尔帕村民委员会，为该养殖小区15000只牲畜提供公共服务。
在三号养殖小区为114户建档立卡贫困户1、铺设砂石路1800米，路宽3米，每公里15万元，需要27万元。其中：46户0.726公里入户路产权归属布古纳村民委员会，48户0.758公里入户路产权归属色日克阔勒村民委员会，20户0.315公里入户路产权归属奥依亚依拉克村民委员会，为该养殖小区15000只牲畜提供公共服务。2、浅水井40眼（预计30米深，出水管直径30mm），每眼补助1500元，共计6万元（产权归属受益户，布古纳村（15眼）、色日克阔勒村（15眼）、奥依亚依拉克村（10眼），为6000只牲畜解决饮水问题）。共计63万元。</t>
  </si>
  <si>
    <t>为该养殖小区220户贫困户做好标准化养殖服务，带动220户贫困户增收致富，完善二号标准化养殖小区入户道路基础设施建设。</t>
  </si>
  <si>
    <t>奥依亚依拉克镇苏塘村、阿尔帕村、布古纳村、色日克阔勒村、奥依亚依拉克村</t>
  </si>
  <si>
    <t>在四号养殖小区为26户建档立卡贫困户新建
1.消毒室：建筑面积为54平米，1780元/平米，需要9.612万元；产权归属奥依亚依拉克村民委员会，为该养殖小区15000只牲畜提供公共服务。                                                                                                
2.消毒池：建筑面积为30平米，286.07元/平米，需要0.86万元；产权归属奥依亚依拉克村民委员会，为该养殖小区15000只牲畜提供公共服务。
3.药浴池一座，20平方米，每平方米850元，需要3.06万元；产权归属奥依亚依拉克村民委员会，为该养殖小区15000只牲畜提供公共服务。
4.堆粪场1个，面积1000平方米，每平方200元，需20万元 ；产权归属阿尔帕村民委员会，年堆积有机肥50吨以上。
5.装卸台肉羊装卸台长6.7米、宽2.5米、高1.2.米，合计1万元；产权归属阿尔帕村民委员会，为该养殖小区15000只牲畜提供公共服务。
6.饲草料堆放棚1座，每座600㎡，每平方米666.67元，需要40万元；产权归属苏塘村民委员会，年储备饲草50吨以上。
7.进口大门20平方米，每平方米500元，合计1万元；产权归属阿尔帕村民委员会，为该养殖小区15000只牲畜提供公共服务。
8.小区建设围栏1300米，每米200元，共计26万元。产权归属布古纳村民委员会，为该养殖小区15000只牲畜提供公共服务。
9.铺设主路砂石路1公里，路宽4.5米，每平方米30元，需要13.5万元。1公里主路产权归属布古纳村民委员会。
10.铺设砂石路500米，路宽3米，每公里12万元，需要6万元。其中：8户0.154公里入户路产权归属苏塘村民委员会，3户0.058公里入户路产权归属阿尔帕村民委员会，8户0.154公里入户路产权归属布古纳村民委员会，4户0.077公里入户路产权归属色日克阔勒村民委员会，3户0.057公里入户路产权归属奥依亚依拉克村民委员会，为该养殖小区15000只牲畜提供公共服务。
11.浅水井12眼（预计30米深，出水管直径30mm），每眼补助1500元，需1.8万元。产权归属受益户，布古纳村（3眼）、色日克阔勒村（3眼）、奥依亚依拉克村（2眼）、苏塘村（3眼）、阿尔帕村（1眼），为6000只牲畜解决饮水问题。                                                                                               
资产归村集体所有，为26户建档立卡贫困户完善标准化养殖小区，通过发展畜牧产业增收致富。
12.项目前期费3.8万元。</t>
  </si>
  <si>
    <t>为该养殖小区26户贫困户做好标准化养殖服务，带动26户贫困户增收致富，完善四号标准化养殖小区消毒室、消毒池、药浴池、堆粪场等13项等基础设施建设。</t>
  </si>
  <si>
    <t>停车区、服务区建设</t>
  </si>
  <si>
    <t>奥依亚依拉克镇苏塘村、布古纳村、色日克阔勒村、阿尔帕村、奥依亚依拉克村</t>
  </si>
  <si>
    <t>新建扩展奥依亚依拉克镇临近G315国道边停车区、服务区建设项目，1、新建砖混结构门面房1000㎡，共20间，每间50平方米，每平米0.2万元，需200万元；2、整修3000㎡地坪，每平米0.015万元，需45万元；3、供排水、供电附属配套设施铺设主管道（供水PE管Φ110管，0.8Mpa）600米，每米60元、支管道（PE管Φ32管，0.8Mpa）500米，每米25元，检查窨井10个，排水管道Φ110管600米，检查窨井12个，线杆、箱变需资金20万元。4、项目前期费8.9万元。共计273.9万元；对外出租，若有贫困户租赁商铺，按照比例优惠租金三年，其余租赁各项收入归各村集体经济所有。产权属于各村集体所有，每个村各分配5间，村委会统一管理。</t>
  </si>
  <si>
    <t>预计年收入15万元，租赁金不低于投入资金的10%比例平均分配给全镇377户贫困户，分红三年。改变停车区、服务区脏乱差、车辆乱停乱放的不良现象，将来往车辆及镇机械车辆集中停放</t>
  </si>
  <si>
    <t>庭院经济建设</t>
  </si>
  <si>
    <t>庭院经济奖补建设项目（贫困户）。项目建设内容：该项目总投资20.86万元。项目惠及本镇234户，按照庭院干净整齐标准验收合格的建档立卡贫困户庭院经济奖补建设，补助户数以实际验收为主。                                                                                                                             1、在庭院内合理布局种植4棵以上果树（杏、药桑、李子、苹果等），每户以奖代补100元；60户、需要资金0.6万元。
2、庭院内养殖区，用铁网、砖木等圈围出一个禽舍，每户以奖代补300元；80户、需要资金2.4万元。
3、用砖、土坯、木头栅栏等修建完成院墙建设，每户以奖代补1000元；64户、需要资金6.4万元。
4、住房门厅前压实平整，用砖、栅栏等隔离成小分区的每户以奖代补300元；234户、需要资金7.02万元。
5、种植葡萄生长需要的葡萄架（木制葡萄架或水泥柱子和铁丝，高2.5米），每户以奖代补400元；94户、需要资金3.76万元。
6、按照规划布局在庭院内平整出一块蔬菜种植地，四边整齐，起垄四个以上准备种植果菜、一块平地准备种植叶菜，每户以奖代补400元；17户、需要资金0.68万元。</t>
  </si>
  <si>
    <t>通过该项目的实施，可以合理划分生活区、种植区、养殖区、杂物堆放区，完善庭院干净整齐标准，推动农业和农村经济的发展，推动234户受益户发展环境建设，每户降低成本200元左右。</t>
  </si>
  <si>
    <t>巴格艾日克乡</t>
  </si>
  <si>
    <t>全乡红枣地，安装太阳能防虫灯，每盏1700元，每盏可以管理15亩红枣地，需624盏，需106.08万元。（参数：1、提供杀虫灯符合GB/T 24689.2-2017植物保护机械杀虫灯标准检验报告（新国标标准）、诱集光源波长：365nm；2、不锈钢灯杆，高度≧2.8m，直径≧60mm;3、诱虫灯管：频振灯管（365-680nm),使用寿命 ≧50000小时  撞击面积≧0.172p；4、高低温试验：能在70℃环境下存放后，不影响正常工作；应在-40℃环境下存放后，不影响正常工作。5、太阳能板≧40W   锂电池≧20AH）
阿其玛艾日克村18个条田共计1957.3亩。安装太阳能防虫灯，每盏可以管理15亩红枣地，需130盏，需22.1元。
其盖喀什村，5个条田共计382亩。安装太阳能防虫灯，每盏可以管理15亩红枣地，需25盏，需4.25元。
巴格艾日克村，14个条田共计2270亩。安装太阳能防虫灯，每盏可以管理15亩红枣地，需151盏，需25.67元。
科台买艾日克村，3个条田共计447.3亩。安装太阳能防虫灯每盏可以管理15亩红枣地，需30盏，需5.1元。
克仁艾日克村，条田共计2349亩。安装太阳能防虫灯，每盏可以管理15亩红枣地，需156盏，需26.52元。
江大铁日木村，18个条田共计1980亩。安装太阳能防虫灯，每盏可以管理15亩红枣地，需132盏，需22.44万元。涉及贫困户家庭60户，减少家庭病虫害药物支出，每亩土地节约30-50元不等，所有资产归村委会所有，由村委会进行统一管理。</t>
  </si>
  <si>
    <t>。涉及贫困户家庭60户，减少家庭病虫害药物支出，每亩土地节约30-50元不等，所有资产归村委会所有，由村委会进行统一管理。</t>
  </si>
  <si>
    <t>卡米力江·吐尔逊</t>
  </si>
  <si>
    <t>巴格艾日克乡3个养殖小区</t>
  </si>
  <si>
    <t>玉米收割粉碎机3台（青贮），每台45万元，参数：自走式，工作割幅≥2400mm；额定功率≥160KW，转速2200以上，离地间隙最小350mm，多刀片滚筒式，作业速度范围不低于2-6km。涉及贫困户家庭60户，节约劳动力，减少家庭生产支出，每亩土地节约30元，所有资产归村委会所有，由村委会主导的合作社进行统一管理。</t>
  </si>
  <si>
    <t>涉及贫困户家庭60户，节约劳动力，减少家庭生产支出，每亩土地节约30元，所有资产归村委会所有，由村委会主导的合作社进行统一管理。</t>
  </si>
  <si>
    <t>巴格艾日克乡阿其玛艾日克村、江大铁日木村</t>
  </si>
  <si>
    <t>阿其玛艾日克村1/2UD60渠2.584km，每公里补助28万元，需72.35万元，闸门12座，每座4000元，需4.8万元，跨渠桥6座，每座10000元，需6万元；
江大铁日木村1/2UD60渠1.351km，每公里补助28万元，需37.8万元，闸门17座，每座4000元，需6.8万元。
项目前期费用，设计费3%，需3.83万元。
项目实施后，解决贫困户及周边农户农业灌溉的需求，解决防渗功能，为扩大种植规模节约成本，预计户均每亩节约成本20-30元，资产归村集体所有。</t>
  </si>
  <si>
    <t>解决防渗功能，为扩大种植规模节约成本，预计户均每亩节约成本20-30元，资产归村集体所有。</t>
  </si>
  <si>
    <t>村集体门面房建设</t>
  </si>
  <si>
    <t>巴格艾日克乡巴格艾日克村</t>
  </si>
  <si>
    <t>修建二层店铺共计300平米（具体尺寸以设计图为准），每平米2300元，需69万元，一层作为商铺进行出租，二层作为电子商务平台，进行出售红枣产品，修建室内必要配套设施，门前530平米地坪，每平米140元，需7.42万元。供排水管网建设，供水管网1万元，排水接入集中排水设施中，1万元。设计费及前期土地勘界等费用需3%，需2.35万元。资产归村集体所有，项目建成后鼓励贫困户就业。为有机红枣种植家庭户进行网上销售，每亩土地节约30-50元不等。</t>
  </si>
  <si>
    <t>为有机红枣种植家庭户进行网上销售，每亩土地节约30-50元不等。</t>
  </si>
  <si>
    <t>新建红枣晾晒交易市场1座3996平方米，每平方米补助200元（带围栏），需79.92万元，配套检验室一座，20平方米（彩钢板房），每平方米补助1200元，检验室2.4万元，监控设施5万元，50t地磅，6万元。前期勘界设计费用3%，2.46万元。项目建成后，有效解决贫困户农作物晾晒、出售问题，提高贫困户收入，每亩土地节约20-30元。红枣晾晒交易市场资产归村集体所有，由村委会统一管理，涉及贫困户家庭35户。</t>
  </si>
  <si>
    <t>，提高贫困户收入，每亩土地节约20-30元。红枣晾晒交易市场资产归村集体所有，由村委会统一管理，涉及贫困户家庭35户。</t>
  </si>
  <si>
    <t>巴格艾日克乡巴格艾日克村、科台买艾日克村、阿其玛艾日克村</t>
  </si>
  <si>
    <t>购买2-6岁（且末羊）生产母羊900只用于壮大村集体经济，每只1350元，需135万元。进行铁畜，巴格艾日克村、科台买艾日克村、阿其玛艾日克村，每个村300只。产权归村集体所有，托养贫困户、合作社或养殖公司，每年按照不低于托养羊总数的15%向村委会进行分红，攻坚期内村委会收取分红的80%向本村贫困户进行分红，分红模式按照贫困程度差异化分红500-2000元不等（具体分配、铁畜情况由村委会会议研究决定），剩余20%分红归村集体，攻坚期后所有分红归村集体，用于村内扶贫及公益事业。</t>
  </si>
  <si>
    <t>每年按照不低于托养羊总数的15%向村委会进行分红，攻坚期内村委会收取分红的80%向本村贫困户进行分红，分红模式按照贫困程度差异化分红500-2000元不等（具体分配、铁畜情况由村委会会议研究决定），剩余20%分红归村集体，攻坚期后所有分红归村集体，用于村内扶贫及公益事业。</t>
  </si>
  <si>
    <t>巴格艾日克乡巴格艾日克村、科台买艾日克村、阿琪玛艾日克村、克仁艾日克村、江大铁日木村、其盖喀什村</t>
  </si>
  <si>
    <t xml:space="preserve">每个村2台红枣筛选机（每个2000元）需2.4万元。设备参数：（目前该设备没有产品质量认证，多为手工焊接），有效节约劳动力，涉及贫困户家庭120户。每亩土地节约20-30元，资产归村委会所有，由村委会主导的合作社进行统一管理。
</t>
  </si>
  <si>
    <t>每亩土地节约20-30元，资产归村委会所有，由村委会主导的合作社进行统一管理。</t>
  </si>
  <si>
    <t>巴格艾日克乡江大铁日木村</t>
  </si>
  <si>
    <t>养殖小区148户农户，占地面积为220亩，需建设：
1、养殖小区基础设施建设消毒室（54㎡）、技术服务室（87㎡）、品种改良室（77㎡）、病羊隔离治疗区100㎡（病羊治疗区60㎡，无害化处理室40㎡）、每平米1300元，需41.34万元；
2、青贮窖（150立方）20座150立方/座，座/5.8万，需116万元；
3、饲草料加工房600平方米，每平米1300元，共计78万元；
4、临时道路建设：路宽4-5米、铺垫砂石料厚0.3米，每公里15万元。2453米，进入路1条，修建羊圈4排，需4条路，需36.795万元。
5、涉及贫困户家庭30户,每户建设羊圈补助6000元，需18万元。
6、项目设计费及前期费用3%，需8.7万元。
户均年增长1000元，所有资产归村委会所有，由村委会主导的合作社进行统一管理。</t>
  </si>
  <si>
    <t>户均年增长1000元，所有资产归村委会所有，由村委会主导的合作社进行统一管理。</t>
  </si>
  <si>
    <t>养殖小区148户农户，占地面积为220亩，需建设：
1、消毒池：建筑面积为30平米，单方造价280元/平米，需0.84万元；
2、药浴池一座，20平方米，每平方米1530元，需要3.06万元；
3、积肥坑（粪便堆放场）1000平米，每平米300元，需30万元；
4、围栏1560米，每米220元，需要30.87万元；
5、装卸台（长6.7米、宽2.5米、高1.2米）1万元；
6、简易饲草料堆放棚，三座共计1800平方米没平米550元，需99万元；
7、进出口大门2个每个大门18㎡，需要2万元。
8、电力设施安装解决养殖小区用电困难，需接通生产用电，线路铺装变压器4.5万元，短路器2.5万元，线路1000米18万，高压计量器6000元，入户电路铺设11.84万元，电力需37.44万元。
9、项目设计费及前期费用3%，需6.12万元。
户均年增长1000元，所有资产归村委会所有，由村委会主导的合作社进行统一管理。</t>
  </si>
  <si>
    <r>
      <rPr>
        <sz val="10"/>
        <rFont val="宋体"/>
        <charset val="134"/>
        <scheme val="minor"/>
      </rPr>
      <t>养殖小区公用机械设备：
1、12立方TMR机一台外加输送带，需16.2万元；
2、50CN轮式装载机，需40万元（装载机额定载重量 5000Kg，工作质量 16800Kg，额定功率 162KW，参考斗容 3m</t>
    </r>
    <r>
      <rPr>
        <sz val="10"/>
        <rFont val="宋体"/>
        <charset val="0"/>
        <scheme val="minor"/>
      </rPr>
      <t>³</t>
    </r>
    <r>
      <rPr>
        <sz val="10"/>
        <rFont val="宋体"/>
        <charset val="134"/>
        <scheme val="minor"/>
      </rPr>
      <t>，卸载高度 2970mm，最大掘起力 167kN。）；
3、50吨地磅一座6万元（3*9m）；
4、购买大型揉丝机1台（主要参数生产效率3-6t/h，主机配套动力37kw，主机转速1600r/min，主机转子直径700mm），每台7.8万元；
5、15千瓦以上铡草机二台（主要参数：配用电机15kw、配用柴油机≥25hp，生产效率3-20t/h）及各配套2套刀具，每台补助4.5万元，需9万元；
6、粉碎机一台（配套动力≥15kw;主轴转率≥1600r/min；生产效率≥500kg/h）,每台2万元；
7、焚烧炉1台（处理量&gt;30kg/h），6.5万元；
8、购买消毒车1辆，&lt;参数：水平射程30米，泵机功率1.5Kw，喷雾流量6-18L/s，水平旋转角度±360&gt;，需要15万元；
9、建设浅水井148眼（水泵采购及安装），每户一眼，值班室、厂房、药浴池各1眼，共计151眼。（预计30米深，出水管直径30mm），每眼补助1500元，共计22.65万元；
10、监控设施一套8万元。
涉及贫困户家庭30户，户均增长1000元，所有资产归村委会所有，由村委会主导的合作社进行统一管理。</t>
    </r>
  </si>
  <si>
    <t>涉及贫困户家庭30户，户均增长1000元，所有资产归村委会所有，由村委会主导的合作社进行统一管理。</t>
  </si>
  <si>
    <t>新客运站旁，村集体土地6亩，修建二层店铺共计600平米（具体尺寸以设计图为准），每平米2300元，需138万元，资产归村集体所有，项目建成后鼓励贫困户就业。门前1000平米地坪，每平米140元，需14万元。供排水管网建设，供水管网1万元，排水接入集中排水设施中，1万元。前期设计勘界等费用3%，需4.62万元。就业户，年收入增加3000元以上，资产归村委会所有，由村委会进行统一管理。</t>
  </si>
  <si>
    <t>年收入增加3000元以上，资产归村委会所有，由村委会进行统一管理。</t>
  </si>
  <si>
    <t>50吨地磅一座，6万元。归村集体所有，由村委会统一管理。涉及贫困户家庭40户，每亩土地节约20-30元。资产归村委会所有，由村委会主导的合作社进行统一管理。</t>
  </si>
  <si>
    <t>涉及贫困户家庭40户，每亩土地节约20-30元。资产归村委会所有，由村委会主导的合作社进行统一管理。</t>
  </si>
  <si>
    <t>巴格艾日克乡科台买艾日克村、克仁艾日克村</t>
  </si>
  <si>
    <t>科台买艾日克村1/2UD60渠，总1.598km，每公里补助28万元，需44.74万元，闸门18座，每座4000元，需7.2万元，跨渠桥11座，每座10000元，需11万元；
克仁艾日克村1/2UD60渠，总长0.182km，每公里补助28万元，需5.1万元。闸门4座，每座4000元，需1.6万元；
项目前期费用，设计费3%，需2.08万元。
项目实施后，解决贫困户及周边农户农业灌溉的需求，解决防渗功能，为扩大种植规模节约成本，预计户均每亩节约成本20-30元，资产归村集体所有。</t>
  </si>
  <si>
    <t>项目实施后，解决贫困户及周边农户农业灌溉的需求，解决防渗功能，为扩大种植规模节约成本，预计户均每亩节约成本20-30元，资产归村集体所有。</t>
  </si>
  <si>
    <t>巴格艾日克乡克仁艾日克村</t>
  </si>
  <si>
    <t>养殖小区148户农户建设圈舍，占地174.49亩，需建设
1、养殖小区基础设施建设消毒室（54㎡）、技术服务室（87㎡）、品种改良室（77㎡）、病羊隔离治疗区100㎡（病羊治疗区60㎡，无害化处理室40㎡）、每平米1300元，需41.34万元；
2、青贮窖（150立方）20座150立方/座，座/5.8万，需116万元；
3、饲草料加工房600平方米，每平米1300元，共计78万元；
4、临时道路建设：路宽4-5米、铺垫砂石料厚0.3米，每公里15万元。1542米，进入路1条，修建羊圈4排，需3条路，需23.13万元。
5、涉及贫困户家庭30户,每户建设羊圈补助6000元，需18万元。
6、项目设计费及前期费用3%，需8.29万元。
涉及贫困户家庭30户，户均增长1000元，所有资产归村委会所有，由村委会主导的合作社进行统一管理。</t>
  </si>
  <si>
    <t>养殖小区148户农户，占地面积为220亩，需建设：
1、消毒池：建筑面积为30平米，单方造价280元/平米，需0.84万元；
2、药浴池一座，20平方米，每平方米1530元，需要3.06万元；
3、积肥坑（粪便堆放场）1000平米，每平米300元，需30万元；
4、围栏1390米，每米220元，需要30.58万元；
5、装卸台（长6.7米、宽2.5米、高1.2米）1万元；
6、简易饲草料堆放棚，三座共计1800平方米没平米550元，需99万元；
7、进出口大门2个每个大门18㎡，需要2万元。
8、电力设施安装解决养殖小区用电困难，需接通生产用电，线路铺装变压器4.5万元，短路器2.5万元，线路1000米18万，高压计量器6000元，入户电路铺设11.84万元，电力需37.44万元。
9、项目设计费及前期费用3%，需6.11万元。
户均年增长1000元，所有资产归村委会所有，由村委会主导的合作社进行统一管理。</t>
  </si>
  <si>
    <t>巴格艾日克乡其盖喀什村</t>
  </si>
  <si>
    <t>改造其盖喀什村4条防渗斗渠1/2UD100,U型板防渗渠（以前老渠无落差，积沙严重），流量0.42立方米/秒，改造长度共5.91公里（其中：2号、3号水渠为1/2UD100，总长度4.8km，每公里补助30万元，需144万元；5号、7号水渠为1/2UD60，总长1.11km，每公里补助20万元，需22.2万元），共计补助166.2万元。项目前期费用3%，4.98万元。项目实施后，解决贫困户及周边农户农业灌溉的需求，解决防渗功能，为扩大种植规模节约成本，预计户均每亩节约成本20-30元，资产归村集体所有。</t>
  </si>
  <si>
    <t>解决贫困户及周边农户农业灌溉的需求，解决防渗功能，为扩大种植规模节约成本，预计户均每亩节约成本20-30元，资产归村集体所有。</t>
  </si>
  <si>
    <t>改造其盖喀什村3条防渗斗渠1/2UD100,U型板防渗渠（以前老渠无落差，积沙严重），流量0.42立方米/秒，改造长度共6.3公里（其中：1号水渠1/2UD120，总长度2.5km，每公里补助35万元，需87.5万元；4号水渠为1/2UD100，总长度2.4km，每公里补助32万元，需76.8万元；6号水渠为1/2UD80，总长度1.4km，每公里补助30万元，需42万元）共计补助206.3万元。项目前期费用3%，6.18万元。项目实施后，解决贫困户及周边农户农业灌溉的需求，解决防渗功能，为扩大种植规模节约成本，预计户均每亩节约成本20-30元，资产归村集体所有。</t>
  </si>
  <si>
    <t>巴格艾日克乡其盖喀什村、江大铁日木村、克仁艾日克村</t>
  </si>
  <si>
    <t>购买2-6岁（且末羊）生产母羊1200只用于壮大村集体经济，每只1500元，需180万元。进行铁畜，其盖喀什村600只、江大铁日木村300只。克仁艾日克村300只。产权归村集体所有，托养贫困户、合作社或养殖公司，每年按照不低于托养羊总数的15%向村委会进行分红，攻坚期内村委会收取分红的80%向本村贫困户进行分红，分红模式按照贫困程度差异化分红500-2000元不等（具体分配、铁畜情况由村委会会议研究决定），剩余20%分红归村集体，攻坚期后所有分红归村集体，用于村内扶贫及公益事业。</t>
  </si>
  <si>
    <t>特色农产品加工交易基地建设</t>
  </si>
  <si>
    <t>新建有机红枣生产加工车间一座，购买清洗设备2台，每台18万元；购买烘干设备2台，每台55万元，购买精选设备一台，每台80万元；购买传输设备2条，每条1.8万元；购买冷却设备2台，每台6万元；购买水加热清洗设备一套，每套5万元；购买枣粉机一台，每台20万元；完善电力系统，需8万元。资产归XX所有，由扶贫龙头企业租用，租用收益用于扶持贫困户及公益事业，项目建成后进一步完善我县红枣深加工产业，同时有效带动贫困户有机红枣销售及贫困户转移就业增收致富，资产归县财政局（国资委）</t>
  </si>
  <si>
    <t>项目建成后进一步完善我县红枣深加工产业，同时有效带动贫困户有机红枣销售及贫困户转移就业增收致富</t>
  </si>
  <si>
    <t>阿羌镇</t>
  </si>
  <si>
    <t>新建牲畜屠宰车间厂房一座，共计800平方米，每平方米3500元，共计280万元，资产归县财政局（国资委）所有，由扶贫龙头企业租用，租用收益用于扶持贫困户及公益事业，项目建成后进一步完善我县畜牧产业基础设施，同时有效带动贫困户牲畜屠宰、销售及贫困户转移就业增收致富</t>
  </si>
  <si>
    <t>项目建成后进一步完善我县畜牧产业基础设施，同时有效带动贫困户牲畜屠宰、销售及贫困户转移就业增收致富</t>
  </si>
  <si>
    <t>新建牲畜待宰间一座，共计600平方米，每平方米1000元，共计60万元，资产归财政局（国资委）所有，由扶贫龙头企业租用，租用收益用于扶持贫困户及公益事业，项目建成后进一步完善我县畜牧产业基础设施，同时有效带动贫困户牲畜屠宰、销售及贫困户转移就业增收致富</t>
  </si>
  <si>
    <t>库拉木勒克乡阿克亚村</t>
  </si>
  <si>
    <t>为解决牲畜饮水问题，在阿克亚村牧点延伸饮水管道，新铺设75PE饮水管道8000米，管道每米37元，挖管道每米20元，共计费用45.6万；新修建分水池2座100平方米，每平方米1000元，共计费用10万元。资产归村委会所有，为21户建档立卡贫困户解决牧区牲畜饮水问题，带动建档立卡贫困户及其他农户发展畜牧产业。</t>
  </si>
  <si>
    <t>年均增收300-500元</t>
  </si>
  <si>
    <t>如孜·热伊木</t>
  </si>
  <si>
    <t>门面房建设</t>
  </si>
  <si>
    <t>为阿克亚村新建门面房200㎡，1500元/㎡，需资金30万元,门前地坪硬化300㎡，需要资金3万元。资产归村委会所有，收益壮大村集体经济。</t>
  </si>
  <si>
    <t>该项目可有效带动农户就业，并且增加收入3000元。</t>
  </si>
  <si>
    <t>委托村委会主导成立的合作社购买生产母羊（欧拉羊，2-6岁，体重≥50公斤）600只，每只补助2600元，根据牧民发展需求及扩畜繁育计划，通过托养方式给贫困户或养殖公司，产权归村集体所有，母畜繁育的85%由饲养方受益，15%交还给合作社。然后合作社再将这15%的牲畜分两大块进行分红，其中的80%考虑到贫困程度差异化及防返贫风险监测机制对本村贫困户按照500－－2000元不等（具体分配情况由村委会会议研究决定）分红，剩余的20%分红归村集体。</t>
  </si>
  <si>
    <t>农家肥奖补</t>
  </si>
  <si>
    <t>库拉木勒克乡阿克亚村、江尕勒萨依村、其木布拉克村、库拉木勒克村</t>
  </si>
  <si>
    <t>鼓励贫困户发展大蒜产业，为阿克亚村21户贫困户（农家肥60立方米）、江尕勒萨依村24户贫困户（农家肥400立方米）、其木布拉克村50户贫困户（农家肥150立方米）、库拉木勒克村50户贫困户（农家肥100立方米）拉运农家肥710立方米，每立方米农家肥奖励100元，按实际拉运农家肥进行奖补。资产归贫困户所有，为145户建档立卡贫困户发展种植大蒜，带动示范145户建档立卡贫困户发展大蒜产业。</t>
  </si>
  <si>
    <t>年均增收200-300元</t>
  </si>
  <si>
    <t>旅游发展</t>
  </si>
  <si>
    <t>库拉木勒克乡巴什克其克村</t>
  </si>
  <si>
    <t>为巴什克其克村农耕乐园购买摊位移动售货推车20个，木质，1.8米X1米X2.4米，每个5000元；购买移动遮阳帐篷20个，钢结构组装式可移动，5.3米×2.8米×3米，每个3000元，产权归村委会，收入归村集体所有，带动20户贫困户发展旅游业。</t>
  </si>
  <si>
    <t>年增收1000元</t>
  </si>
  <si>
    <t>为巴什克其克村农耕乐园建设游乐设施，购买1个12座豪华旋转木马（参数：直径6米，乘员12人，功率13KW,材质为玻璃钢），价值5.2万元；购买1个海盗船木质爬网多功能户外大型游乐组合滑梯（参数：运行高度约为2米，最大运行线速度&lt;2米），价格为7万元；购买1个户外大型跳跳床带护网+梯子蹦床（参数：直径4.28米，总高度约为2.6米，承重900斤，容纳人数：10-12人，占地面积：4.3米x4.3米），价格3万元；新建丛林穿越游乐设施（一座十子桥、一个钻木桶、一座滚木桥、一个峰回路转、一座大脚丫桥、一座缅甸桥、一个轮胎摆渡、一座字母桥）30万元；游乐池一座500平米，每平米100元，计5万元；浮桥一座3万元；喊泉一座2万元。合计55.2万元。资产归村委会所有，收入归村集体所有，带动100户贫困户发展旅游业。</t>
  </si>
  <si>
    <t>年均增收2000-3000元</t>
  </si>
  <si>
    <t>为巴什克其克村45户贫困户新建防渗渠（斗渠）3条3.262公里，新建1/2UD50防渗渠1.612公里、1/2UD40防渗渠1.05公里、1/2UD60防渗渠0.6公里，设计流量0.24m3/s，配套闸门及基础设施，每公里补助25万元，资产归村委会所有，带动45户贫困户发展种植业。</t>
  </si>
  <si>
    <t>年均增收500-600元</t>
  </si>
  <si>
    <t>为巴什克其克村新建门面房200㎡，1500元/㎡，需资金30万元；为江尕勒萨依村新建门面房200㎡，1500元/㎡，需资金30万元；为其木布拉克村新建门面房200㎡，1500元/㎡，需资金30万元。资产归村委会所有，收益壮大村集体经济。</t>
  </si>
  <si>
    <t>库拉木勒克乡江尕勒萨依村</t>
  </si>
  <si>
    <t>为江尕勒萨依村20户贫困户开办牧家乐20户，购买餐桌椅（桌子１个、椅子４把）1100元，餐具（茶壶２个、茶碗20个、饭碗15个、大盘5个、小盘8个、筷子100双、汤勺15个、洗菜盆1个、炒勺1个、锅铲1个）1000元，厨具（电气锅1个、铁锅１个、蒸锅1个、高压锅1个）1000元，茶几、消毒柜1000元，每户发放1套，资产归贫困户所有，为20户贫困户发展乡村旅游带动示范20户贫困户发展旅游业。</t>
  </si>
  <si>
    <t>年均增收4000-5000元</t>
  </si>
  <si>
    <t>为江尕勒萨依村40户贫困户新建1/2UD80防渗渠（斗渠）3.5公里，设计流量0.24m3/s，配套闸门及基础设施，每公里补助40万元，资产归村委会，带动40户贫困户发展种植业。</t>
  </si>
  <si>
    <t>库拉木勒克乡江尕勒萨依村、其木布拉克村、巴什克其克村、库拉木勒克村、阿克亚村</t>
  </si>
  <si>
    <t>巴什克其克搬迁点2号养殖小区配套基础设施。
1、消毒室54平方米，每平米1600元，需要8.64万元；
2、消毒池一座，28.8平方米，宽4米，长7.2米、深0.2米，需要0.9万元；
3、技术服务室87平方米，每平方米1600元，需要13.92万元；
4、配种改良室77平方米，每平方米1600元，需要12.32万元；
6、药浴池一座，20平方米，每平方米850元，需要3.06万元；
7、大门2个，各17平方米，每平方米600元，需要2.04万元；
8、装卸台一座，长6.7米，宽2.5米，高1.2米，需1万元；
9、饲草料加工房600平方米（加工房300平方、精料库房300平方）。每平方米1000元，需要60万元；
10、饲草料堆放棚600平方米，每平方米550元，需要33万元；
11、砂石料路面2.2公里，5米宽（压实厚度0.3米），每公里14万元，需要30.8万元；
12、三相电拉到草料加工房1010米，需要18万元；
13、养殖小区通水，新铺设主管道PVC管Φ90管1.2公里，管道每米20元，挖管道每米20元，需要4.8万元；支管道PVC管Φ35管1.15公里，管道每米15元，挖管道每米20元，需要4.025万元；养殖小区场地平整费（102.1759亩，每亩500元）共需5.1万元。合计：13.925万元
资产归村委会所有，为40户建档立卡建设标准化养殖小区，带动示范40户建档立卡贫困户发展畜牧产业。</t>
  </si>
  <si>
    <t>年均增收1000-2000元</t>
  </si>
  <si>
    <t>巴什克其克搬迁点2号标准化养殖小区修建围栏1250米，每米200元，需25万元。资产归村委会所有，为40户建档立卡建设标准化养殖小区，带动示范40户建档立卡贫困户发展畜牧产业。</t>
  </si>
  <si>
    <t>巴什克其克搬迁点2号养殖小区建设配套机械设备。
1、12TMR搅拌机一台&lt;参数：搅拌仓容积≧9立方米，配套动力（电动）≧22KW，搅龙转速：18r/min，结构形式：卧式，配套输送带&gt;，每台17万元；
2、30农用铲车一辆，配抓头&lt;参数：动力（柴油机）：≧70KW，额定载重量：2000KG，卸载高度≧3.5M&gt;每辆24万元；
3、50吨地磅一座，每座5.2万元;
4、37千瓦秸秆揉丝机一台，&lt;参数：生产率3-（t-h）；结构质量≧1000kg；配套动力≧35Kw，结构形式：盘式；主轴转速≧500r/min&gt;每台价格7.8万元；
5、铡草机一台&lt;参数：生产率：≧9000（kg/h），结构质量：≧800KG，配套动力≧15Kw，结构形式：盘式，主轴转速≧500r/min&gt;每台4.5万元；
6、粉碎机一台,每台0.8万元。
7、焚烧炉1台（处理量＞30kg/h）6.5万元。资产归村委会所有，为40户建档立卡建设标准化养殖小区，带动示范40户建档立卡贫困户发展畜牧产业。</t>
  </si>
  <si>
    <t>为巴什克其克搬迁点2号、3号养殖小区建设基础设施，其中2号养殖小区40户9座；3号养殖小区52户9座。建设青贮窖18座，每座150立方，每座6万元，共需108万元。
资产归村委会所有，为92户建档立卡为完善标准化养殖小区配套设备，带动示范92户建档立卡贫困户发展畜牧产业。</t>
  </si>
  <si>
    <t>新建防渗渠5条5.45公里，为江尕勒萨依村19户贫困户新建1/2UD80防渗渠1.2公里、其木布拉克村23户贫困户新建1/2UD80防渗渠1公里、巴什克其克村25户贫困户新建1/2UD80防渗渠1公里、库拉木勒克村26户贫困户新建1/2UD80防渗渠1公里、阿克亚村21户贫困户新建1/2UD80防渗渠1.25公里，设计流量0.24m3/s，配套闸门及基础设施，每公里补助30万元。资产归村委会，带动114户贫困户发展种植业。</t>
  </si>
  <si>
    <t>库拉木勒克乡库拉木勒克村</t>
  </si>
  <si>
    <t>为库拉木勒克村旅游景区购买旅游观光车2辆，每辆8万元（功率：38．5KW，变速箱：六档变速五前一倒，轮胎气压： 前轮0.25 、 后轮0.30，额定乘员：11人，外形尺寸长*宽*高：4800*1500*2000，最小离地间隙：140mm，前、后轮距：1210/1210mm，轴距：2650mm，整车载荷：1000kg，初速20km/h制动距离：≤4.0m，最大行驶速度：≥45km/h，续驶里程（满载）：≥350Km，最大爬坡度（满载）：≥30%，最小转弯半径：≤6.0m，座椅：整体式海绵外包皮革座椅，车体：钢制车架+玻璃钢外壳。），合计16万元，资产归村委会所有，收入归村集体所有，带动26户贫困户发展旅游业。</t>
  </si>
  <si>
    <t>年均增收10000-20000元</t>
  </si>
  <si>
    <t>为库拉木勒克村购买自走式青饲料收割机一台（参数：结构形式：自走式，工作幅宽：2650mm，额定功率:198KW,整体质量:4680Kg，导向轮距:1600mm，驱动轮轮距:1900mm,主轴转速:1750rpm,行驶速度：≤30km/h，生产率：≦30t/h(青贮）、≦10t/h,割茬高度：≦150mm。总价45万元。产权归村委会，收入归村集体所有，带动67户贫困户发展养殖业。</t>
  </si>
  <si>
    <t>年均增收10000-14000元</t>
  </si>
  <si>
    <t>为解决牲畜饮水问题，在库拉木勒克村牧点延伸饮水管道，新铺设110PVC饮水管道18000米，管道每米60元，挖管道每米20元，共计费用144万；新修建药浴池1座50平方米，每平方米1000元，共计费用5万元；新修建分水池2座100平方米，每平方米1000元，共计费用10万元。资产归村委会所有，为60户建档立卡贫困户解决牧区牲畜饮水问题，带动建档立卡贫困户及其他农户发展畜牧产业。</t>
  </si>
  <si>
    <t>年均增收400-500元</t>
  </si>
  <si>
    <t>为库拉木勒克村新建门面房200㎡，1500元/㎡，需资金30万元,门前地坪硬化300㎡，需要资金3万元。资产归村委会所有，收益壮大村集体经济。</t>
  </si>
  <si>
    <t>库拉木勒克乡库拉木勒克村、其木布拉克村、阿克亚村</t>
  </si>
  <si>
    <t>巴什克其克搬迁点１号养殖小区配套机械设备。
1、农用铲车1辆，配抓头&lt;参数：动力（柴油机）：≧70KW，额定载重量：2000KG，卸载高度≧3.5M&gt;每辆24万元；
2、50吨地磅一座，每座6万元；
3、铡草机一台&lt;参数：生产率：≧9000（kg/h），结构质量：≧800KG，配套动力≧15Kw，结构形式：盘式，主轴转速≧500r/min&gt;每台4.5万元；
4、粉碎机一台（配套动力≥15kw;主轴转率≥1600r/min；生产效率≥500kg/h），需要0.8万元；；
5、消毒车1辆&lt;参数：水平射程30米，泵机功率1.5Kw，喷雾流量6-18L/s，水平旋转角度±360&gt;每辆15万元；
6、焚烧炉1台（处理量＞30kg/h）6.5万元。资产归村委会所有，为120户建档立卡建设标准化养殖小区，带动示范120户建档立卡贫困户发展畜牧产业。</t>
  </si>
  <si>
    <t>库拉木勒克乡其木布拉克村</t>
  </si>
  <si>
    <t>为其木布拉克村22户贫困户新建1/2UD80防渗渠5.3公里，设计流量0.24M3/S，配套闸门及基础设施，每公里补助30万元，资产归村委会所有，带动22户贫困户发展种植业。</t>
  </si>
  <si>
    <t>库拉木勒克乡其木布拉克村、巴什克其克村、库拉木勒克村</t>
  </si>
  <si>
    <t>新修建机耕道6公里，为其木布拉克村50户修建机耕道1.5公里、巴什克其克村31户修建机耕道1.5公里、库拉木勒克村45户修建机耕道3公里，宽5米，每公里18万元。资产归村委会所有，为126户建档立卡贫困户完善农田基础设施，提质增收。</t>
  </si>
  <si>
    <t>年均增收300-400元</t>
  </si>
  <si>
    <t>库拉木勒克乡其木布拉克村、巴什克其克村、库拉木勒克村、阿克亚村</t>
  </si>
  <si>
    <t>巴什克其克搬迁点3号养殖小区配套基础设施。
1、新建消毒室54平方米，每平方米1600元，需要8.64万元；
2、消毒池一座，28.8平方米，宽4米，长7.2米、深0.2米，需要0.9万元；
3、大门1个，17平方米，每平方米600元，需要1.02万元；
4、饲草料加工房600平方米（加工房300平方、精料库房300平方）。每平方米1000元，需要60万元；
5、饲草料堆放棚需要建600平方米，每平方米550元，需要33万元；
6、养殖小区通水，新铺设主管道PVC管Φ90管900米，管道每米20元，挖管道每米20元，需要3.6万元；支管道PVC管Φ35管0.6公里，管道每米15元，挖管道每米20元，需要2.1万元。合计：5.7万元。
资产归村委会所有，为52户建档立卡建设标准化养殖小区，带动示范52户建档立卡贫困户发展畜牧产业。</t>
  </si>
  <si>
    <t xml:space="preserve">巴什克其克搬迁点3号养殖小区配套机械设备。
1、揉丝机一台，&lt;参数：生产率3-（t-h）；结构质量≧1000kg；配套动力≧35Kw，结构形式：盘式；主轴转速≧500r/min&gt;每台价格7.8万元；
2、铡草机一台&lt;参数：生产率：≧9000（kg/h），结构质量：≧800KG，配套动力≧15Kw，结构形式：盘式，主轴转速≧500r/min&gt;每台4.5万元；
3、粉碎机一台,每台0.8万元。资产归村委会所有，为52户建档立卡建设标准化养殖小区，带动示范52户建档立卡贫困户发展畜牧产业。
</t>
  </si>
  <si>
    <t>阔什萨特玛乡阿勒玛铁热木村</t>
  </si>
  <si>
    <t>为巩固发展畜牧养殖业，配套完善设施和条件，不断夯实发展基础。
为阿勒玛铁热木村标准化养殖小区建设公共设施：
1.技术服务室80㎡，每平米1300元，需要10.4万元；
2.消毒室51.3㎡，1520.7元/㎡，共计7.8万元；
3.品种改良室70㎡，每平米1300元，需要9.1万元；
4.病羊隔离治疗区90㎡，每平米1300元，需要11.7万元；
5.装卸台一座（长3.6米、宽2.5米、高1.2米）0.5万元；
6.饲草料加工厂房600㎡，每平米1300元，需要78万元；
7.简易饲草料堆放棚600㎡，每平米550元，需要33万元；
8.药浴池宽1米，长10米，深1.2米，需要3万元；
9.积肥坑，长30米、宽25米、深2米，需要30万元；
10.建设浅水井40眼（预计30米深，出水管直径30mm），并配水泵，每眼补助1500元，需要6万元；
11.500米三相电电缆，每米171元，需要8.55万元。
12.100立方的青贮窖，需要12座，4万元/座，需要资金48万元。
13.修建简易式铁栅栏围墙2300m，每米造价200元，需要46万。
14.大门2个，每个17㎡，400元/㎡，需要1.36万元。
15.实施该项目，还需要规划设计、勘测丈量等项目前期费，需要5万元。
项目建成后，资产归村集体所有，由村委会统一管理，为畜牧业发展奠定基础。</t>
  </si>
  <si>
    <t>配齐配全标准化养殖小区公共基础设施，预计带动12户贫困户及其他农户发展畜牧业，实现畜牧业增效、农民增收，为加快农区畜牧养殖业发展奠定基础。</t>
  </si>
  <si>
    <t>买合木提·买买提明、张嘉亮</t>
  </si>
  <si>
    <t>1.修建1/2UD60防渗渠1.7公里（一组1公里、苹果小区0.7公里），配套闸门及基础设施，每公里补助28万元。需要47.6万元。
2.一组平整项目条田修建1/2UD80防渗渠1.3公里，配套闸门及基础设施，每公里补助32万元。需要41.6万元。
3.三组修建1/2UD80防渗渠0.5公里，配套闸门及基础设施，每公里补助32万元。需要16万元。
建设该项目需要项目前期费2万元。
项目建成后，资产归村集体所有，由村委会统一管理。</t>
  </si>
  <si>
    <t>可带动解决35户以上农户农田灌溉设施，预计每亩农田预计增产增收80元以上。</t>
  </si>
  <si>
    <t>购买生产母羊（2-6岁生产母羊，30kg以上）1000只，每只补助1350元，产权归村集体所有，托养贫困户、合作社或养殖公司，每年按照不低于托养羊总数的15%向村委会进行分红，村委会收取分红的80%向本村贫困户进行分红，分红模式按照贫困程度差异化分红500-2000元不等（具体分配情况由村委会会议研究决定），剩余20%分红归村集体。</t>
  </si>
  <si>
    <t>项目建成后，托养贫困户、合作社或养殖公司，每年按照不低于托养羊总数的15%向村委会进行分红，壮大村集体经济。</t>
  </si>
  <si>
    <t>为完善配套乡域内农田水利建设，阿勒玛铁热木村一期修建1/2UD60防渗渠5.2公里，配套闸门及基础设施，每公里补助28万元，需要145.6万元。规划设计等项目前期费用需要2万元。
项目建成后，资产归村集体所有，由村委会统一管理。</t>
  </si>
  <si>
    <t>农田灌溉设施，预计每亩农田预计增产增收80元以上。</t>
  </si>
  <si>
    <t>阔什萨特玛乡阿勒玛铁热木村、苏尕克布拉克、阔什萨特玛村、托盖苏拉克村</t>
  </si>
  <si>
    <t>采购太阳能杀虫灯200盏（型号为WH-JS），（参数：1、执行《植物保护机械 频振式杀虫灯》国家标准GB/T 24689.2-2009 (国家农机具质量监督检验中心检测检验报告)；2、杀虫灯灯体外形四方形，颜色：黄色；接虫装置用接虫桶，3、LED灯管功率8W；长度≥400MM;4、整灯功率≤35W；5、灯体高度：3000mm；6、太阳能电池组件功率:40Wp；7、蓄电池：DC12V 24Ah/免维护,电池放太阳能电池板下方,有防盗锁.8、网丝排布由圆形与辐射组合设计），集中连片安装，每15-20亩红枣地安装1盏，每盏太阳能杀虫灯补助1700元，需资金34万元。太阳能杀虫灯归各村合作社所有，各合作社统一管理。</t>
  </si>
  <si>
    <t>减少红枣病虫害，促进有机绿色红枣产业发展</t>
  </si>
  <si>
    <t>阔什萨特玛乡阿勒玛铁热木村、托盖苏拉克村</t>
  </si>
  <si>
    <t>为巩固发展畜牧养殖业，配套完善设施和条件，不断夯实发展基础。
为新建阿勒玛铁热木村标准化养殖小区配套以下设备：
1.购买一台TMR搅拌机（搅拌仓储积≥12m³，配套动力（电动）≥22KW，搅龙转速18R/min，结构形式：卧式，配套输送带），需要17万元；
2.农用铲车一辆，配备抓头（动力（柴油机）≥70KW，额定载重量≥2000kg，卸载高度≥3.5M），需要40万元；
3.50吨地磅需要6万元；
4.15千瓦以上铡草机1台（生产率≥9000KG/H，结构质量≥800KG，配套动力≥15kw，结构形式为盘式，主轴转速≥500R/min），每台4.5万元；
5.35千瓦以上揉丝机1台，（生产率3-8t/h，结构质量≥1000kg，配套动力≥35kw，主轴转速1600r/min，结构形式盘式）需要8万元。
6.粉碎机一台（配套动力≥15kw;主轴转率≥1600r/min；生产效率≥500kg/h）,每台2万元；
7.焚烧炉1台（处理量&gt;30kg/h），6.5万元。
8.购买喷洒车1辆（用于喷洒消毒液，罐体容积≧3.5方），需要资金15万元。
二、托盖苏拉克村养殖小区需要配套以下设备：
1.购买1台TMR搅拌机（搅拌仓储积≥12m³，配套动力（电动）≥22KW，搅龙转速18R/min，结构形式：卧式，配套输送带），需要17万元；
2.农用铲车1辆，均配备抓头（动力（柴油机）≥70KW，额定载重量≥2000kg，卸载高度≥3.5M），需要40万元；
3.50吨地磅1台，需要资金6万元；
4.粉碎机2台，两相电带动（配套动力≥15kw;主轴转率≥1600r/min；生产效率≥500kg/h）,每台2万元，需要4万元；
5.购买喷洒车1辆（用于喷洒消毒液，罐体容积≧3.5方）需要资金15万元。
资产归村集体所有，由村委会统一管理，为畜牧业发展奠定基础。</t>
  </si>
  <si>
    <t>配齐配全标准化养殖小区公共机械设备，能够带动30户以上农户发展畜牧养殖产业，畜牧业增效、农民增收，为加快农区畜牧养殖业发展奠定基础。</t>
  </si>
  <si>
    <t>阔什萨特玛乡阔什萨特玛村</t>
  </si>
  <si>
    <t>1.购买喷洒车1辆（用于喷洒消毒液，罐体容积≧3.5方）需要资金15万元。
2.购买1台青贮饲料取料机（总功率15KW、刀片数量90片、滚刀转速160r/min），每台5万元。
3.颗粒饲料机，电机380v,功率11kw以上，两相电带动，0.55万元。
4.小型小麦收割机，每台20万元。
5.秸秆打包机，每台20万元。
6.青饲料收获机，（自走式、割辐宽度≧2250mm），每台45万元
设备所有权归合作社所有。</t>
  </si>
  <si>
    <t>配齐养殖小区公共机械设备，预计带动45户以上农户发展畜牧养殖产业增收，促进养殖小区实体化运营，为加快发展畜牧养殖业奠定基础。</t>
  </si>
  <si>
    <t>旅游建设</t>
  </si>
  <si>
    <t>阔什萨特玛村达西湖旅游扶贫：
1、建设停车场2000平方米，地坪硬化每平方120元计算，小计24万元；
2、旅游船只停靠简易木质码头2座，每座1万元，小计2万元；
3、旅游船只10只，小计7.5万元；
4、休闲桌椅20套，每套2030元（6座.150*80CM），小计4.06万元;
5、救生衣50套，每套100元，小计0.5万元；
6、木质休闲凉棚3个，每个50000元，小计15万元；
7、钓鱼台3个，每个5000元，小计1.5万元。
8、购置垃圾箱20个，每个400元，小计0.8万元。
建设该项目，还需要项目前期费1万元。
项目建成后，资产归村集体所有，由村委会统一管理和维护。</t>
  </si>
  <si>
    <t>促进旅游扶贫和消费扶贫，推动三产发展，增加农民收入，助力脱贫攻坚。</t>
  </si>
  <si>
    <t>为完善配套乡域内农田水利建设，阔什萨特玛村一期修建1/2UD60防渗渠10.4公里，配套闸门及基础设施，每公里补助28万元，需要291.2万元。规划设计等项目前期费用需要5万元。
项目建成后，资产归村集体所有，由村委会统一管理。</t>
  </si>
  <si>
    <t>为完善配套乡域内农田水利建设，阔什萨特玛村二期修建1/2UD60防渗渠4.6公里，配套闸门及基础设施，每公里补助28万元，需要137.2万元。规划设计等项目前期费用需要2万元。
项目建成后，资产归村集体所有，由村委会统一管理。</t>
  </si>
  <si>
    <t>芦苇制品加工厂</t>
  </si>
  <si>
    <t>利用乡域苇草多的优势，成立芦苇制品加工厂，新建简易厂房500平米，每平米补助1000元；购置50吨地磅1个（6万元），打捆机2台（圆草捆打捆机，转速320r/min，动力≧66.1kw），补助22万元；苇板机1台，补助10.5万元，项目前期费用2万元。项目建成后资产归合作社所有，厂房及设备由合作社统一管理。</t>
  </si>
  <si>
    <t>项目建成后，通过出租的形式出租给企业或农户，通过收取租赁金的方式发展壮大村集体经济。</t>
  </si>
  <si>
    <t>为完善配套乡域内农田水利建设，在阔什萨特玛村一组至湖西修建主渠3公里（上宽1.5米的梯形）防渗渠，配套闸门及基础设施，每公里补助60万元，需要资金180万元。
项目建成后，资产归村集体所有，由村委会组织管理和维护。</t>
  </si>
  <si>
    <t>在阔什萨特玛村市场新建门面房，地上二层，建筑面积1650平方米，建设门面25间左右，每平米1750元，砖混结构，电地暖，需要资金288.75万元。规划设计、勘测等项目前期费需要5万元。项目建成后，产权归阔什萨特玛村村集体所有，收取租金用于壮大村集体经济。</t>
  </si>
  <si>
    <t>产权归阔什萨特玛村村集体所有，收取租金用于壮大村集体经济，平均每间6000元租金；实行出租的形式管理，优先出租给建档立卡贫困户，可带动农户40户，预计年增收户均1万元以上。</t>
  </si>
  <si>
    <t>有机肥发酵池</t>
  </si>
  <si>
    <t>阔什萨特玛乡阔什萨特玛村、阿勒玛铁热木村、苏尕克布拉克村、托盖苏拉克村</t>
  </si>
  <si>
    <t>为加快有机红枣产业发展，全乡4个村有机红枣地头建设20座有机肥发酵池，每个发酵池48方（4米x6米x2米），每个发酵池需要资金3万元。20个发酵池需要60万元。</t>
  </si>
  <si>
    <t>促进红枣产业发展，为农机红枣管理提供便利条件。</t>
  </si>
  <si>
    <t>阔什萨特玛乡阔什萨特玛村、阿勒玛铁热木村、托盖苏拉克村</t>
  </si>
  <si>
    <t>为鼓励贫困户发展畜牧养殖，动员在养殖小区自建羊圈，建成后经县畜牧兽医局验收通过后每户奖励6000元，计划奖励22户，需要资金13.2万元。阔什萨特玛村11户、阿勒玛铁热木村12户，托盖苏拉克村9户，建成后资产归贫困户所有。</t>
  </si>
  <si>
    <t>带动22户贫困户发展畜牧养殖业，户均每年增收100元</t>
  </si>
  <si>
    <t>阔什萨特玛乡苏尕克布拉克村</t>
  </si>
  <si>
    <t>新建红枣晾晒交易市场2000平方米（含围栏，防冲撞设施），每平方米200元，需要40万元；建设80平方米红枣检测室（铺设电地暖），需10万元；配备照明灯灯4盏（灯杆高8米，双太阳能板，80瓦光源，锂电池，基座长宽深不小于40×40×60），配套控制器，每盏4500元，需1.8万元。
项目建成后，资产归村集体所有，由村委会统一管理。</t>
  </si>
  <si>
    <t>项目建成后归村集体所有，可提高红枣晾晒的的品质，红枣交易提供便利场所，使20户以上贫困户收益。</t>
  </si>
  <si>
    <t>为苏尕克布拉克村修建1/2UD80防渗渠6公里（一组3.7公里、二组0.2公里、三组2.1公里），配套闸门及基础设施，每公里补助32万元，需要192万元；二组修建1/2UD120防渗渠1.1公里，配套闸门及基础设施，每公里补助40万元，需要44万元。
建设该项目，还需要规划设计等项目前期费5万元。项目建成后，资产归村集体所有，由村委会统一管理。</t>
  </si>
  <si>
    <t>可带动解决13户以上农户农田灌溉设施，预计每亩农田预计增产增收80元以上。</t>
  </si>
  <si>
    <t>为苏尕克布拉克村二组修建防渗渠2.9公里，底口1米，上开口3米，坡高1.5米。现浇混泥土，每公里补助110万元，需要319万元。
项目建成后，资产归村集体所有，由村委会统一管理。</t>
  </si>
  <si>
    <t>可带动解决18户以上农户农田灌溉设施，预计每亩农田预计增产增收80元以上。</t>
  </si>
  <si>
    <t>为完善配套乡域内农田水利建设，苏尕克布拉克村一期修建1/2UD60防渗渠6.4公里，配套闸门及基础设施，每公里补助28万元，需要179.2万元。规划设计等项目前期费用需要3万元。
项目建成后，资产归村集体所有，由村委会统一管理。</t>
  </si>
  <si>
    <t>新建800平方米保鲜库，内外墙保暖隔热材料，室内地面硬化，每平方米2500元，需要200万；购买一套制冷设备并安装调试好，需要50万元。设计、测量等项目前期费需要5万元。出租给使用的企业或本地农户用于果蔬保鲜冷藏，收取的租金作为村集体经济收入，资产归村集体所有。</t>
  </si>
  <si>
    <t>阔什萨特玛乡苏尕克布拉克村、阿勒玛铁热木村、托盖苏拉克村</t>
  </si>
  <si>
    <t>一、在苏尕克布拉克村二组建设门面房600平米，门面10间，每平米1200元，需要72万元；
二、阿勒玛铁热木村村委会门口建设门面房200平米，门面4间，每平米1200元，需要24万元；
三、托盖苏拉克村村委会门口建设门面房200平米，门面4间，每平米1200元，需要24万元。
规划设计等项目前期费用需要3万元。
建成后资产归村集体所有，对外租赁，用于发展壮大村集体经济。</t>
  </si>
  <si>
    <t>项目建成后，通过出租的形式进行出租，通过收取租赁金的方式发展壮大村集体经济。</t>
  </si>
  <si>
    <t>排碱渠</t>
  </si>
  <si>
    <t>改扩建</t>
  </si>
  <si>
    <t>阔什萨特玛乡苏尕克布拉克村、托盖苏拉克村</t>
  </si>
  <si>
    <t>一、为改良贫困户土地，提高亩产收入，在苏尕克布拉克村一组新挖900米排碱渠，每公里8万元；配备0.8米口径的涵管16根，每根涵管380元。需要7.808万元。
二、为改良贫困户土地，托盖苏拉克村红枣晾晒场旁边排碱渠2公里需要清淤，每公里4万元，需要8万元。
建设该项目，还需要规划设计等项目前期费0.5万元，项目建成后，资产归村集体所有，由村委会组织管理和维护。</t>
  </si>
  <si>
    <t>改良土地，降低盐碱化程度，增加农作物产量，每亩农田预计增产增收50元以上。</t>
  </si>
  <si>
    <t>阔什萨特玛乡托盖苏拉克村</t>
  </si>
  <si>
    <t>为巩固发展畜牧养殖业，配套完善设施和条件，不断夯实发展基础。
一、托盖苏拉克村标准化养殖小区建设公共设施：
1.病羊隔离治疗区90㎡，每平米1300元，需要11.7万元；
2.装卸台一座（长3.6米、宽2.5米、高1.2米）0.5万元；
3.品种改良室70㎡，每平米1300元，需要9.1万元；
4.药浴池宽1米，长10米，深1.2米，需要3万元；
5.100立方的青贮窖，需要6座，4万元/座，需要资金24万元。
6.修建简易式铁栅栏围墙1600m，每米造价200元，需要32万。
7.出口大门17㎡，400元/㎡，需要0.68万元。
8.建设浅水井35眼（预计30米深，出水管直径30mm），并配水泵，每眼补助1500元，共计5.25万元；
实施该项目，需要项目前期费1.5万元。
项目建成后，资产归村集体所有，由村委会统一管理，为畜牧业发展奠定基础。</t>
  </si>
  <si>
    <t>配齐配全标准化养殖小区公共基础设施，带动小区40户以上农户发展畜牧养殖产业，畜牧业增效、农民增收，为加快农区畜牧养殖业发展奠定基础。</t>
  </si>
  <si>
    <t>村委会后面500米、三组70亩条田2公里、博湖移民点2公里、保鲜库门口1.5公里、提干里克500米，共计1/2UD60型6.5公里需要修建防渗渠，每公里28万元，共计需要130万元。项目建成后，资产归村集体所有，由村委会组织管理和维护。</t>
  </si>
  <si>
    <t>可带动解决30户以上农户农田灌溉设施，预计每亩农田预计增产增收80元以上。</t>
  </si>
  <si>
    <t>阔什萨特玛乡托盖苏拉克村、阔什萨特玛村、阿勒玛铁热木村</t>
  </si>
  <si>
    <t>一、托盖苏拉克村养殖小区铺设2.5公里砂石路，路宽4.5米、铺垫砂石料厚0.3米，每公里15万元，需要37.5万元；
二、阔什萨特玛村养殖小区铺设1.5公里砂石路，路宽4.5米、铺垫砂石料厚0.3米，每公里15万元，需要22.5万元；
三、新建阿勒玛铁热木村养殖小区铺设砂石路3公里，路宽4.5米，铺垫砂石料厚0.3米，每公里15万元，需要45万元。
四、阔什萨特玛村养殖小区修建简易式铁栅栏围墙2750米，每米200元，需要55万元；
项目前期费需要3万元。
项目建成后，资产归村集体所有，由村委会统一管理，为畜牧业发展奠定基础。</t>
  </si>
  <si>
    <t>配齐配全标准化养殖小区公共基础设施，带动小区110户以上农户发展畜牧养殖产业，畜牧业增效、农民增收，为加快农区畜牧养殖业发展奠定基础。</t>
  </si>
  <si>
    <t>琼库勒乡墩买里村</t>
  </si>
  <si>
    <t>新建1.1公里U型60板型防渗渠，流量每秒0.5立方米，每公里补助25万元，预计投资27.5万元；新建分（节）水闸21个，每个0.35万元，预计投资7.35万元。防渗渠建成后预计覆盖贫困户9户，灌溉耕地面积85亩，亩产可以提高5%，进一步增加贫困户农业生产收入。项目预计总投资34.85万元。</t>
  </si>
  <si>
    <t>预计覆盖贫困户9户，灌溉耕地面积85亩，亩产可以提高5%，进一步增加贫困户农业生产收入，可带动贫困户增收500元</t>
  </si>
  <si>
    <t>麦麦提敏·肉孜</t>
  </si>
  <si>
    <r>
      <rPr>
        <sz val="10"/>
        <rFont val="宋体"/>
        <charset val="134"/>
        <scheme val="minor"/>
      </rPr>
      <t>新建</t>
    </r>
    <r>
      <rPr>
        <sz val="10"/>
        <rFont val="宋体"/>
        <charset val="0"/>
        <scheme val="minor"/>
      </rPr>
      <t>3</t>
    </r>
    <r>
      <rPr>
        <sz val="10"/>
        <rFont val="宋体"/>
        <charset val="134"/>
        <scheme val="minor"/>
      </rPr>
      <t>号养殖小区配套设施：</t>
    </r>
    <r>
      <rPr>
        <sz val="10"/>
        <rFont val="宋体"/>
        <charset val="0"/>
        <scheme val="minor"/>
      </rPr>
      <t>1</t>
    </r>
    <r>
      <rPr>
        <sz val="10"/>
        <rFont val="宋体"/>
        <charset val="134"/>
        <scheme val="minor"/>
      </rPr>
      <t>、值班室</t>
    </r>
    <r>
      <rPr>
        <sz val="10"/>
        <rFont val="宋体"/>
        <charset val="0"/>
        <scheme val="minor"/>
      </rPr>
      <t>45</t>
    </r>
    <r>
      <rPr>
        <sz val="10"/>
        <rFont val="宋体"/>
        <charset val="134"/>
        <scheme val="minor"/>
      </rPr>
      <t>平方米，每平方米</t>
    </r>
    <r>
      <rPr>
        <sz val="10"/>
        <rFont val="宋体"/>
        <charset val="0"/>
        <scheme val="minor"/>
      </rPr>
      <t>1650</t>
    </r>
    <r>
      <rPr>
        <sz val="10"/>
        <rFont val="宋体"/>
        <charset val="134"/>
        <scheme val="minor"/>
      </rPr>
      <t>元，共</t>
    </r>
    <r>
      <rPr>
        <sz val="10"/>
        <rFont val="宋体"/>
        <charset val="0"/>
        <scheme val="minor"/>
      </rPr>
      <t>7.425</t>
    </r>
    <r>
      <rPr>
        <sz val="10"/>
        <rFont val="宋体"/>
        <charset val="134"/>
        <scheme val="minor"/>
      </rPr>
      <t>万元；</t>
    </r>
    <r>
      <rPr>
        <sz val="10"/>
        <rFont val="宋体"/>
        <charset val="0"/>
        <scheme val="minor"/>
      </rPr>
      <t>2</t>
    </r>
    <r>
      <rPr>
        <sz val="10"/>
        <rFont val="宋体"/>
        <charset val="134"/>
        <scheme val="minor"/>
      </rPr>
      <t>、技术服务室</t>
    </r>
    <r>
      <rPr>
        <sz val="10"/>
        <rFont val="宋体"/>
        <charset val="0"/>
        <scheme val="minor"/>
      </rPr>
      <t>85</t>
    </r>
    <r>
      <rPr>
        <sz val="10"/>
        <rFont val="宋体"/>
        <charset val="134"/>
        <scheme val="minor"/>
      </rPr>
      <t>平方米，每平方米</t>
    </r>
    <r>
      <rPr>
        <sz val="10"/>
        <rFont val="宋体"/>
        <charset val="0"/>
        <scheme val="minor"/>
      </rPr>
      <t>1460</t>
    </r>
    <r>
      <rPr>
        <sz val="10"/>
        <rFont val="宋体"/>
        <charset val="134"/>
        <scheme val="minor"/>
      </rPr>
      <t>元，补助资金</t>
    </r>
    <r>
      <rPr>
        <sz val="10"/>
        <rFont val="宋体"/>
        <charset val="0"/>
        <scheme val="minor"/>
      </rPr>
      <t>12.41</t>
    </r>
    <r>
      <rPr>
        <sz val="10"/>
        <rFont val="宋体"/>
        <charset val="134"/>
        <scheme val="minor"/>
      </rPr>
      <t>万元；</t>
    </r>
    <r>
      <rPr>
        <sz val="10"/>
        <rFont val="宋体"/>
        <charset val="0"/>
        <scheme val="minor"/>
      </rPr>
      <t>3</t>
    </r>
    <r>
      <rPr>
        <sz val="10"/>
        <rFont val="宋体"/>
        <charset val="134"/>
        <scheme val="minor"/>
      </rPr>
      <t>、草料棚</t>
    </r>
    <r>
      <rPr>
        <sz val="10"/>
        <rFont val="宋体"/>
        <charset val="0"/>
        <scheme val="minor"/>
      </rPr>
      <t>600</t>
    </r>
    <r>
      <rPr>
        <sz val="10"/>
        <rFont val="宋体"/>
        <charset val="134"/>
        <scheme val="minor"/>
      </rPr>
      <t>平方米（每间</t>
    </r>
    <r>
      <rPr>
        <sz val="10"/>
        <rFont val="宋体"/>
        <charset val="0"/>
        <scheme val="minor"/>
      </rPr>
      <t>10</t>
    </r>
    <r>
      <rPr>
        <sz val="10"/>
        <rFont val="宋体"/>
        <charset val="134"/>
        <scheme val="minor"/>
      </rPr>
      <t>平方米，共</t>
    </r>
    <r>
      <rPr>
        <sz val="10"/>
        <rFont val="宋体"/>
        <charset val="0"/>
        <scheme val="minor"/>
      </rPr>
      <t>60</t>
    </r>
    <r>
      <rPr>
        <sz val="10"/>
        <rFont val="宋体"/>
        <charset val="134"/>
        <scheme val="minor"/>
      </rPr>
      <t>间），每平方米</t>
    </r>
    <r>
      <rPr>
        <sz val="10"/>
        <rFont val="宋体"/>
        <charset val="0"/>
        <scheme val="minor"/>
      </rPr>
      <t>380</t>
    </r>
    <r>
      <rPr>
        <sz val="10"/>
        <rFont val="宋体"/>
        <charset val="134"/>
        <scheme val="minor"/>
      </rPr>
      <t>元，补助资金</t>
    </r>
    <r>
      <rPr>
        <sz val="10"/>
        <rFont val="宋体"/>
        <charset val="0"/>
        <scheme val="minor"/>
      </rPr>
      <t>22.8</t>
    </r>
    <r>
      <rPr>
        <sz val="10"/>
        <rFont val="宋体"/>
        <charset val="134"/>
        <scheme val="minor"/>
      </rPr>
      <t>万元；</t>
    </r>
    <r>
      <rPr>
        <sz val="10"/>
        <rFont val="宋体"/>
        <charset val="0"/>
        <scheme val="minor"/>
      </rPr>
      <t>4</t>
    </r>
    <r>
      <rPr>
        <sz val="10"/>
        <rFont val="宋体"/>
        <charset val="134"/>
        <scheme val="minor"/>
      </rPr>
      <t>、青储窖</t>
    </r>
    <r>
      <rPr>
        <sz val="10"/>
        <rFont val="宋体"/>
        <charset val="0"/>
        <scheme val="minor"/>
      </rPr>
      <t>5</t>
    </r>
    <r>
      <rPr>
        <sz val="10"/>
        <rFont val="宋体"/>
        <charset val="134"/>
        <scheme val="minor"/>
      </rPr>
      <t>座，每座</t>
    </r>
    <r>
      <rPr>
        <sz val="10"/>
        <rFont val="宋体"/>
        <charset val="0"/>
        <scheme val="minor"/>
      </rPr>
      <t>60</t>
    </r>
    <r>
      <rPr>
        <sz val="10"/>
        <rFont val="宋体"/>
        <charset val="134"/>
        <scheme val="minor"/>
      </rPr>
      <t>立方米，每立方米</t>
    </r>
    <r>
      <rPr>
        <sz val="10"/>
        <rFont val="宋体"/>
        <charset val="0"/>
        <scheme val="minor"/>
      </rPr>
      <t>250</t>
    </r>
    <r>
      <rPr>
        <sz val="10"/>
        <rFont val="宋体"/>
        <charset val="134"/>
        <scheme val="minor"/>
      </rPr>
      <t>元，每座</t>
    </r>
    <r>
      <rPr>
        <sz val="10"/>
        <rFont val="宋体"/>
        <charset val="0"/>
        <scheme val="minor"/>
      </rPr>
      <t>1.5</t>
    </r>
    <r>
      <rPr>
        <sz val="10"/>
        <rFont val="宋体"/>
        <charset val="134"/>
        <scheme val="minor"/>
      </rPr>
      <t>万元，共</t>
    </r>
    <r>
      <rPr>
        <sz val="10"/>
        <rFont val="宋体"/>
        <charset val="0"/>
        <scheme val="minor"/>
      </rPr>
      <t>7.5</t>
    </r>
    <r>
      <rPr>
        <sz val="10"/>
        <rFont val="宋体"/>
        <charset val="134"/>
        <scheme val="minor"/>
      </rPr>
      <t>万元；</t>
    </r>
    <r>
      <rPr>
        <sz val="10"/>
        <rFont val="宋体"/>
        <charset val="0"/>
        <scheme val="minor"/>
      </rPr>
      <t>5</t>
    </r>
    <r>
      <rPr>
        <sz val="10"/>
        <rFont val="宋体"/>
        <charset val="134"/>
        <scheme val="minor"/>
      </rPr>
      <t>、药浴池：建筑面积为</t>
    </r>
    <r>
      <rPr>
        <sz val="10"/>
        <rFont val="宋体"/>
        <charset val="0"/>
        <scheme val="minor"/>
      </rPr>
      <t>35</t>
    </r>
    <r>
      <rPr>
        <sz val="10"/>
        <rFont val="宋体"/>
        <charset val="134"/>
        <scheme val="minor"/>
      </rPr>
      <t>平米，造价</t>
    </r>
    <r>
      <rPr>
        <sz val="10"/>
        <rFont val="宋体"/>
        <charset val="0"/>
        <scheme val="minor"/>
      </rPr>
      <t>630</t>
    </r>
    <r>
      <rPr>
        <sz val="10"/>
        <rFont val="宋体"/>
        <charset val="134"/>
        <scheme val="minor"/>
      </rPr>
      <t>元</t>
    </r>
    <r>
      <rPr>
        <sz val="10"/>
        <rFont val="宋体"/>
        <charset val="0"/>
        <scheme val="minor"/>
      </rPr>
      <t>/</t>
    </r>
    <r>
      <rPr>
        <sz val="10"/>
        <rFont val="宋体"/>
        <charset val="134"/>
        <scheme val="minor"/>
      </rPr>
      <t>平米，需要</t>
    </r>
    <r>
      <rPr>
        <sz val="10"/>
        <rFont val="宋体"/>
        <charset val="0"/>
        <scheme val="minor"/>
      </rPr>
      <t>2.205</t>
    </r>
    <r>
      <rPr>
        <sz val="10"/>
        <rFont val="宋体"/>
        <charset val="134"/>
        <scheme val="minor"/>
      </rPr>
      <t>万元；</t>
    </r>
    <r>
      <rPr>
        <sz val="10"/>
        <rFont val="宋体"/>
        <charset val="0"/>
        <scheme val="minor"/>
      </rPr>
      <t>6</t>
    </r>
    <r>
      <rPr>
        <sz val="10"/>
        <rFont val="宋体"/>
        <charset val="134"/>
        <scheme val="minor"/>
      </rPr>
      <t>、新建消毒池</t>
    </r>
    <r>
      <rPr>
        <sz val="10"/>
        <rFont val="宋体"/>
        <charset val="0"/>
        <scheme val="minor"/>
      </rPr>
      <t>30</t>
    </r>
    <r>
      <rPr>
        <sz val="10"/>
        <rFont val="宋体"/>
        <charset val="134"/>
        <scheme val="minor"/>
      </rPr>
      <t>平米，</t>
    </r>
    <r>
      <rPr>
        <sz val="10"/>
        <rFont val="宋体"/>
        <charset val="0"/>
        <scheme val="minor"/>
      </rPr>
      <t>185</t>
    </r>
    <r>
      <rPr>
        <sz val="10"/>
        <rFont val="宋体"/>
        <charset val="134"/>
        <scheme val="minor"/>
      </rPr>
      <t>元</t>
    </r>
    <r>
      <rPr>
        <sz val="10"/>
        <rFont val="宋体"/>
        <charset val="0"/>
        <scheme val="minor"/>
      </rPr>
      <t>/</t>
    </r>
    <r>
      <rPr>
        <sz val="10"/>
        <rFont val="宋体"/>
        <charset val="134"/>
        <scheme val="minor"/>
      </rPr>
      <t>平米，需要</t>
    </r>
    <r>
      <rPr>
        <sz val="10"/>
        <rFont val="宋体"/>
        <charset val="0"/>
        <scheme val="minor"/>
      </rPr>
      <t>0.555</t>
    </r>
    <r>
      <rPr>
        <sz val="10"/>
        <rFont val="宋体"/>
        <charset val="134"/>
        <scheme val="minor"/>
      </rPr>
      <t>万元；7、大门(8米*4米）需要0.85万元；8、粪便堆场地800平方米，每平方米200元，合计16万元；9、肉羊装卸台6平方米，每平方米200元，合计0.12万元；10、粉碎间350平米，每平米1100元，需要38.5万元；11、储料间300平米，每平米1000元，需要30万元；12.病羊隔离治疗区100㎡（病羊治疗室60㎡，无害化处理室40㎡），每平米1300元，需要13万元；13.品种改良室74㎡，每平米1300元，需要9.62万元；14、围栏1300米，每米200元，共计26万元。共扶持5户贫困户，可带动一般农户</t>
    </r>
    <r>
      <rPr>
        <sz val="10"/>
        <rFont val="宋体"/>
        <charset val="0"/>
        <scheme val="minor"/>
      </rPr>
      <t>100</t>
    </r>
    <r>
      <rPr>
        <sz val="10"/>
        <rFont val="宋体"/>
        <charset val="134"/>
        <scheme val="minor"/>
      </rPr>
      <t>户发展畜牧业，实施人畜分离工程，建设标准化养殖小区，项目总投资186.985万元。</t>
    </r>
  </si>
  <si>
    <t>通过发展畜牧业，进一步巩固提升贫困户收入，从而带动全乡农户发展畜牧养殖业，改变乡域人多地少短板。可带动100户一般户增收1000元。</t>
  </si>
  <si>
    <r>
      <rPr>
        <sz val="10"/>
        <rFont val="宋体"/>
        <charset val="134"/>
        <scheme val="minor"/>
      </rPr>
      <t>新建</t>
    </r>
    <r>
      <rPr>
        <sz val="10"/>
        <rFont val="宋体"/>
        <charset val="0"/>
        <scheme val="minor"/>
      </rPr>
      <t>3</t>
    </r>
    <r>
      <rPr>
        <sz val="10"/>
        <rFont val="宋体"/>
        <charset val="134"/>
        <scheme val="minor"/>
      </rPr>
      <t>号养殖小区配套设施：按照标准化养殖小区</t>
    </r>
    <r>
      <rPr>
        <sz val="10"/>
        <rFont val="宋体"/>
        <charset val="0"/>
        <scheme val="minor"/>
      </rPr>
      <t>“</t>
    </r>
    <r>
      <rPr>
        <sz val="10"/>
        <rFont val="宋体"/>
        <charset val="134"/>
        <scheme val="minor"/>
      </rPr>
      <t>四通一平</t>
    </r>
    <r>
      <rPr>
        <sz val="10"/>
        <rFont val="宋体"/>
        <charset val="0"/>
        <scheme val="minor"/>
      </rPr>
      <t>”</t>
    </r>
    <r>
      <rPr>
        <sz val="10"/>
        <rFont val="宋体"/>
        <charset val="134"/>
        <scheme val="minor"/>
      </rPr>
      <t>建设标准，</t>
    </r>
    <r>
      <rPr>
        <sz val="10"/>
        <rFont val="宋体"/>
        <charset val="0"/>
        <scheme val="minor"/>
      </rPr>
      <t>1</t>
    </r>
    <r>
      <rPr>
        <sz val="10"/>
        <rFont val="宋体"/>
        <charset val="134"/>
        <scheme val="minor"/>
      </rPr>
      <t>、小区内土地平整，需要</t>
    </r>
    <r>
      <rPr>
        <sz val="10"/>
        <rFont val="宋体"/>
        <charset val="0"/>
        <scheme val="minor"/>
      </rPr>
      <t>15</t>
    </r>
    <r>
      <rPr>
        <sz val="10"/>
        <rFont val="宋体"/>
        <charset val="134"/>
        <scheme val="minor"/>
      </rPr>
      <t>万元。</t>
    </r>
    <r>
      <rPr>
        <sz val="10"/>
        <rFont val="宋体"/>
        <charset val="0"/>
        <scheme val="minor"/>
      </rPr>
      <t>2</t>
    </r>
    <r>
      <rPr>
        <sz val="10"/>
        <rFont val="宋体"/>
        <charset val="134"/>
        <scheme val="minor"/>
      </rPr>
      <t>、新建小区内砂石道路</t>
    </r>
    <r>
      <rPr>
        <sz val="10"/>
        <rFont val="宋体"/>
        <charset val="0"/>
        <scheme val="minor"/>
      </rPr>
      <t>1.1</t>
    </r>
    <r>
      <rPr>
        <sz val="10"/>
        <rFont val="宋体"/>
        <charset val="134"/>
        <scheme val="minor"/>
      </rPr>
      <t>公里，铺垫</t>
    </r>
    <r>
      <rPr>
        <sz val="10"/>
        <rFont val="宋体"/>
        <charset val="0"/>
        <scheme val="minor"/>
      </rPr>
      <t>30</t>
    </r>
    <r>
      <rPr>
        <sz val="10"/>
        <rFont val="宋体"/>
        <charset val="134"/>
        <scheme val="minor"/>
      </rPr>
      <t>厘米戈壁料，</t>
    </r>
    <r>
      <rPr>
        <sz val="10"/>
        <rFont val="宋体"/>
        <charset val="0"/>
        <scheme val="minor"/>
      </rPr>
      <t>6</t>
    </r>
    <r>
      <rPr>
        <sz val="10"/>
        <rFont val="宋体"/>
        <charset val="134"/>
        <scheme val="minor"/>
      </rPr>
      <t>米宽柏油路，每公里造价</t>
    </r>
    <r>
      <rPr>
        <sz val="10"/>
        <rFont val="宋体"/>
        <charset val="0"/>
        <scheme val="minor"/>
      </rPr>
      <t>15</t>
    </r>
    <r>
      <rPr>
        <sz val="10"/>
        <rFont val="宋体"/>
        <charset val="134"/>
        <scheme val="minor"/>
      </rPr>
      <t>万元，需要</t>
    </r>
    <r>
      <rPr>
        <sz val="10"/>
        <rFont val="宋体"/>
        <charset val="0"/>
        <scheme val="minor"/>
      </rPr>
      <t>16.5</t>
    </r>
    <r>
      <rPr>
        <sz val="10"/>
        <rFont val="宋体"/>
        <charset val="134"/>
        <scheme val="minor"/>
      </rPr>
      <t>万元。</t>
    </r>
    <r>
      <rPr>
        <sz val="10"/>
        <rFont val="宋体"/>
        <charset val="0"/>
        <scheme val="minor"/>
      </rPr>
      <t>3</t>
    </r>
    <r>
      <rPr>
        <sz val="10"/>
        <rFont val="宋体"/>
        <charset val="134"/>
        <scheme val="minor"/>
      </rPr>
      <t>、与附近砂石料场机井共享地下水作为牲畜饮用水，铺设管网</t>
    </r>
    <r>
      <rPr>
        <sz val="10"/>
        <rFont val="宋体"/>
        <charset val="0"/>
        <scheme val="minor"/>
      </rPr>
      <t>1.8</t>
    </r>
    <r>
      <rPr>
        <sz val="10"/>
        <rFont val="宋体"/>
        <charset val="134"/>
        <scheme val="minor"/>
      </rPr>
      <t>公里，每公里</t>
    </r>
    <r>
      <rPr>
        <sz val="10"/>
        <rFont val="宋体"/>
        <charset val="0"/>
        <scheme val="minor"/>
      </rPr>
      <t>15</t>
    </r>
    <r>
      <rPr>
        <sz val="10"/>
        <rFont val="宋体"/>
        <charset val="134"/>
        <scheme val="minor"/>
      </rPr>
      <t>万元，需要</t>
    </r>
    <r>
      <rPr>
        <sz val="10"/>
        <rFont val="宋体"/>
        <charset val="0"/>
        <scheme val="minor"/>
      </rPr>
      <t>27</t>
    </r>
    <r>
      <rPr>
        <sz val="10"/>
        <rFont val="宋体"/>
        <charset val="134"/>
        <scheme val="minor"/>
      </rPr>
      <t>万元。</t>
    </r>
    <r>
      <rPr>
        <sz val="10"/>
        <rFont val="宋体"/>
        <charset val="0"/>
        <scheme val="minor"/>
      </rPr>
      <t>4</t>
    </r>
    <r>
      <rPr>
        <sz val="10"/>
        <rFont val="宋体"/>
        <charset val="134"/>
        <scheme val="minor"/>
      </rPr>
      <t>、配套二项照明及三项动力电设施设备，需要</t>
    </r>
    <r>
      <rPr>
        <sz val="10"/>
        <rFont val="宋体"/>
        <charset val="0"/>
        <scheme val="minor"/>
      </rPr>
      <t>30</t>
    </r>
    <r>
      <rPr>
        <sz val="10"/>
        <rFont val="宋体"/>
        <charset val="134"/>
        <scheme val="minor"/>
      </rPr>
      <t>万元。</t>
    </r>
    <r>
      <rPr>
        <sz val="10"/>
        <rFont val="宋体"/>
        <charset val="0"/>
        <scheme val="minor"/>
      </rPr>
      <t>5</t>
    </r>
    <r>
      <rPr>
        <sz val="10"/>
        <rFont val="宋体"/>
        <charset val="134"/>
        <scheme val="minor"/>
      </rPr>
      <t>、新建太阳能路灯</t>
    </r>
    <r>
      <rPr>
        <sz val="10"/>
        <rFont val="宋体"/>
        <charset val="0"/>
        <scheme val="minor"/>
      </rPr>
      <t>28</t>
    </r>
    <r>
      <rPr>
        <sz val="10"/>
        <rFont val="宋体"/>
        <charset val="134"/>
        <scheme val="minor"/>
      </rPr>
      <t>盏，太阳能路灯杆高</t>
    </r>
    <r>
      <rPr>
        <sz val="10"/>
        <rFont val="宋体"/>
        <charset val="0"/>
        <scheme val="minor"/>
      </rPr>
      <t>8</t>
    </r>
    <r>
      <rPr>
        <sz val="10"/>
        <rFont val="宋体"/>
        <charset val="134"/>
        <scheme val="minor"/>
      </rPr>
      <t>米，</t>
    </r>
    <r>
      <rPr>
        <sz val="10"/>
        <rFont val="宋体"/>
        <charset val="0"/>
        <scheme val="minor"/>
      </rPr>
      <t>60</t>
    </r>
    <r>
      <rPr>
        <sz val="10"/>
        <rFont val="宋体"/>
        <charset val="134"/>
        <scheme val="minor"/>
      </rPr>
      <t>瓦光源，锂电池，基座长宽深不小于</t>
    </r>
    <r>
      <rPr>
        <sz val="10"/>
        <rFont val="宋体"/>
        <charset val="0"/>
        <scheme val="minor"/>
      </rPr>
      <t>40X40X80</t>
    </r>
    <r>
      <rPr>
        <sz val="10"/>
        <rFont val="宋体"/>
        <charset val="134"/>
        <scheme val="minor"/>
      </rPr>
      <t>，配套控制器，每套太阳能路灯补助</t>
    </r>
    <r>
      <rPr>
        <sz val="10"/>
        <rFont val="宋体"/>
        <charset val="0"/>
        <scheme val="minor"/>
      </rPr>
      <t>4500</t>
    </r>
    <r>
      <rPr>
        <sz val="10"/>
        <rFont val="宋体"/>
        <charset val="134"/>
        <scheme val="minor"/>
      </rPr>
      <t>元，预计投资</t>
    </r>
    <r>
      <rPr>
        <sz val="10"/>
        <rFont val="宋体"/>
        <charset val="0"/>
        <scheme val="minor"/>
      </rPr>
      <t>12.6</t>
    </r>
    <r>
      <rPr>
        <sz val="10"/>
        <rFont val="宋体"/>
        <charset val="134"/>
        <scheme val="minor"/>
      </rPr>
      <t>万元。共扶持</t>
    </r>
    <r>
      <rPr>
        <sz val="10"/>
        <rFont val="宋体"/>
        <charset val="0"/>
        <scheme val="minor"/>
      </rPr>
      <t>5</t>
    </r>
    <r>
      <rPr>
        <sz val="10"/>
        <rFont val="宋体"/>
        <charset val="134"/>
        <scheme val="minor"/>
      </rPr>
      <t>户贫困户，可带动一般农户</t>
    </r>
    <r>
      <rPr>
        <sz val="10"/>
        <rFont val="宋体"/>
        <charset val="0"/>
        <scheme val="minor"/>
      </rPr>
      <t>100</t>
    </r>
    <r>
      <rPr>
        <sz val="10"/>
        <rFont val="宋体"/>
        <charset val="134"/>
        <scheme val="minor"/>
      </rPr>
      <t>户发展畜牧业，实施人畜分离工程，项目总投资实际101.1万元。标准化养殖小区配套设施归村委会统一管理和维护，可使贫困户增收</t>
    </r>
    <r>
      <rPr>
        <sz val="10"/>
        <rFont val="宋体"/>
        <charset val="0"/>
        <scheme val="minor"/>
      </rPr>
      <t>1000</t>
    </r>
    <r>
      <rPr>
        <sz val="10"/>
        <rFont val="宋体"/>
        <charset val="134"/>
        <scheme val="minor"/>
      </rPr>
      <t>元。</t>
    </r>
  </si>
  <si>
    <t>琼库勒乡克亚克勒克村</t>
  </si>
  <si>
    <t>为方便贫困户红枣晾晒、筛选、交易，且夏天可以作为该村夜市让贫困户增收；计划在克亚克勒克村四组新建红枣晾晒场一处，长72米，宽50米，面积3600平方米，扶持6户贫困户。采取砂石料垫层30cm，需要240车，每车200元，共4.8万元。混凝土15cm，150元/平方米，共54万元。四周新建铁丝网围栏，周长244米，200元/米，共4.88万元。配套太阳能路灯7盏，太阳能路灯杆高8米，60瓦光源，锂电池，基座长宽深不小于40X40X80，配套控制器，每套太阳能路灯补助4500元，预计投资3.15万元。扶贫贫困户6户，投资66.83万元。项目建成后，资产归村委会统一管理，贫困户红枣户均可以增收1000元。</t>
  </si>
  <si>
    <t>方便贫困户红枣晾晒、筛选、交易，资产归村委会统一管理，可带动6户贫困户红枣户增收1000元。</t>
  </si>
  <si>
    <t>琼库勒乡欧吐拉艾日克村</t>
  </si>
  <si>
    <t>新建1公里U型60板型防渗渠，流量每秒0.5立方米，每公里补助25万元，预计投资25万元；新建分水闸11个，每个0.35万元，预计投资3.85万元。防渗渠建成后预计覆盖贫困户50户，灌溉耕地面积1500亩，亩产可以提高5%，进一步增加贫困户农业生产收入。项目预计总投资28.85万元。</t>
  </si>
  <si>
    <t>预计覆盖贫困户50户，灌溉耕地面积1500亩，亩产可以提高5%，可带动贫困户增收500元。</t>
  </si>
  <si>
    <t>新建2.215公里（共5段）60型U型板防渗渠，流量每秒0.5立方米，单价25万元，计55.375万元；新建48个配套节水闸，单价0.35万元，计16.8万元；预计覆盖受益40户，总投资72.18万元。</t>
  </si>
  <si>
    <t>预计覆盖贫困户40户，灌溉耕地面积1500亩，亩产可以提高5%，进一步增加贫困户农业生产收入，可带动贫困户增收500元</t>
  </si>
  <si>
    <t>购生产母羊（2-6岁生产母羊，30kg以上）500只，每只羊1500元，集中托养于本村养殖大户或合作社，产权归村集体所有，托养期限为一年，每年按15%资金进行兑现分红给村委会，当年村委会也可根据贫困户家庭条件进行酌情扶持，预计项目总投资75万元。</t>
  </si>
  <si>
    <t>集中托养于本村养殖大户或合作社，产权归村集体所有，托养期限为一年，每年按15%资金进行兑现分红给村委会，当年村委会也可根据贫困户家庭条件进行酌情扶持。</t>
  </si>
  <si>
    <t>商业门面房</t>
  </si>
  <si>
    <t xml:space="preserve">    该村为城郊村，利用有利条件，全力打造以商贸、农产品交易、特色餐饮、休闲娱乐为核心的美食一条街；新建三层框架结构门面房，每间18平方米，每平方米2735元，共27间，需投资132.921万元。项目建成后，产权归村集体的所有，通过承包或租赁的方式壮大村集体经济，每年预计可使村委会增收10万元左右。</t>
  </si>
  <si>
    <t>项目建成后，产权归村集体的所有，通过承包或租赁的方式壮大村集体经济，每年预计可使村委会增收10万元左右。</t>
  </si>
  <si>
    <t>新建欧吐拉艾日克村门面房200平方米，砖混结构，建设地点欧吐拉艾日克村委会大门左侧，每平方米1125元，需要投资22.5万元；通过门面房的建设进一步壮大村集体经济收入，提升欧吐拉艾日克村党支部凝聚力和战斗力，切实为民做好事做实事，巩固帮扶该村建档立卡贫困户，每年可使村委会集体经济增收1.5万元。</t>
  </si>
  <si>
    <t>通过门面房的建设进一步壮大村集体经济收入，提升欧吐拉艾日克村党支部凝聚力和战斗力，切实为民做好事做实事，巩固帮扶该村建档立卡贫困户，每年可使村委会集体经济增收1.5万元。</t>
  </si>
  <si>
    <t>琼库勒乡欧吐拉艾日克村、琼库勒村</t>
  </si>
  <si>
    <t>购买养殖小区中型青储饲料粉粹机（宽2.4米）带拖斗,采购2台自走式青贮收割机（发动机功率大于125hp，发动机转速大于2200r/min，高杆割台幅宽大于2.4m，割茬高度小于15cm，喂入量小于26Th，抛送高度大于3m，行走速度0-18km/h，自带料箱），每台补助48万元，共需96万元。扶持巩固欧吐拉艾日克村44户、琼库勒村16户贫困户。产权归村委会或合作社所有，进行统一管护，贫困户免费使用，其他户使用收取一定的费用作为机械维护，其它收益归村集体经济所有。通过发展畜牧业，进一步巩固提升贫困户收入，从而带动全乡农户发展畜牧养殖业，改变乡域人多地少短板。</t>
  </si>
  <si>
    <t>通过发展畜牧业，进一步巩固提升贫困户收入，从而带动全乡农户发展畜牧养殖业，改变乡域人多地少短板。可带动60户贫困户增收500元。</t>
  </si>
  <si>
    <t>购买饲料颗粒加工机（立式环模，配备55千瓦动力，主电机功率55kw，传动轴传送，轴旋转380-400r/min；双压辊，压辊尺寸165X106mm;每小时生产3-6吨）1台（包括喂料器、缓冲斗），每台饲料颗粒加工机补助15万元。配备1台搅拌机（卧式，容积2.5立方米，单轴双螺旋混合，功率15kw，产量1000kg/batch,混合均匀度≤7%CV，混合时间6min），每台搅拌机补助3.5万元；配备3个饲料提升机，每台提升机（绞龙叶2.75mm）补助0.5元，需补助1.5万元；配备一个120kw配电柜（包含线缆及安装）需补助3万元；共需补助资金23万元。饲料颗粒加工机在养殖小区受益贫困户免费使用，其他农户使用收取一定费用，用于机械设备日常维护及配件购置，机械有村委会统一管理。受益户60户，其中欧吐拉艾日克村44户、琼库勒村16户。</t>
  </si>
  <si>
    <t>饲料颗粒加工机在养殖小区受益贫困户免费使用，其他农户使用收取一定费用，用于机械设备日常维护及配件购置，机械有村委会统一管理，可带动60户贫困户增收500元。</t>
  </si>
  <si>
    <t>琼库勒乡琼库勒村</t>
  </si>
  <si>
    <t>新建2公里U型60板型防渗渠，流量每秒0.5立方米，每公里补助25万元，预计投资50万元；新建分（节）水闸共8个，每个0.35万元，预计投资2.8万元。防渗渠建成后预计覆盖贫困户50户，灌溉耕地面积2500亩，亩产可以提高5%，进一步增加贫困户农业生产收入。项目预计总投资52.8万元。</t>
  </si>
  <si>
    <t>预计覆盖贫困户50户，灌溉耕地面积2500亩，亩产可以提高5%，进一步增加贫困户农业生产收入可带动贫困户增收500元</t>
  </si>
  <si>
    <t>新建保鲜仓储库房一座，200平方米，高4米，配备制冷系统设备（制冷机组、冷风机、除湿机、热力膨胀阀、制冷剂等）、库体保温设备（阻燃保温板、地面防水及保温材料、电动平移门等）、管路系统设备（冷媒连接管、保温管、排水管、消防系统等）、电器部门设备（冷库专用灯具、电控箱、感温信号线等）、货架等齐全的配套设备，用于果蔬冷藏保鲜，预计总投资200万元。</t>
  </si>
  <si>
    <t>新建保鲜仓储库房，解决新鲜蔬菜及肉类保质期短的问题，进一步推进产业结构，可带动贫困户增收500元。</t>
  </si>
  <si>
    <t>购生产母羊（2-6岁生产母羊，30kg以上）1000只，每只羊1500元，集中托养于本村养殖大户，产权归村集体所有，托养期限为三年，每年按15%资金进行兑现分红，分红资金的70%用于壮大村集体经济，30%用于帮贫困户（可根据贫困户家庭条件进行酌情扶持）每年每户分红2000元或等价值的羊只，预计项目总投资135万元。</t>
  </si>
  <si>
    <t>产权归村集体所有，托养期限为三年，每年按15%资金进行兑现分红，分红资金的70%用于壮大村集体经济，30%用于扶贫贫困户，可带动贫困户增收2000元</t>
  </si>
  <si>
    <t>新建60公分整体U型板防渗渠2公里（一组麦合木提·吐尔孙房子至三组砂石料路），每公里25万元，预计总投资50万元。</t>
  </si>
  <si>
    <t>主要用于菜园及一般耕地灌水，对建档立卡贫困户自给自足及农作物亩产提升起到了很好的帮助，年可增收和节支1万元。</t>
  </si>
  <si>
    <t>新建40*60方板，底宽40公分、高40公分防渗渠7公里（村居民点路两侧绿化带），每公里25万元，预计总投资175万元。</t>
  </si>
  <si>
    <t>为进一步美化环境，改变村容村貌，实施美化绿化工程，为美丽乡村夯实基础，提高农户生活质量。</t>
  </si>
  <si>
    <t>塔提让镇</t>
  </si>
  <si>
    <r>
      <rPr>
        <sz val="10"/>
        <rFont val="宋体"/>
        <charset val="134"/>
        <scheme val="minor"/>
      </rPr>
      <t>1.购买TMR搅拌机(搅龙转速：18r/min；搅拌仓容积：12m</t>
    </r>
    <r>
      <rPr>
        <sz val="10"/>
        <rFont val="宋体"/>
        <charset val="0"/>
        <scheme val="minor"/>
      </rPr>
      <t>³</t>
    </r>
    <r>
      <rPr>
        <sz val="10"/>
        <rFont val="宋体"/>
        <charset val="134"/>
        <scheme val="minor"/>
      </rPr>
      <t>；卧式；配套动力范围：30KW；配套动力形式：电动机）4台，每台17万，共68万元；2.35千瓦以上铡草机8台（生产率≥9000KG/H，结构质量≥800KG，配套动力≥15kw，结构形式为盘式，主轴转速≥500R/min），每台4.5万元，每个小区2台，需要36万元；3.购买消毒车2辆，每台15万元，共计需要30万元。4.购买大型揉丝机4台（主要参数生产效率3-6t/h，主机配套动力37kw，主机转速1600r/min，主机转子直径700mm），每台8万元,共计32万。5.50吨地磅2座，每座6万元，合计12万元；机械资产归村集体所有，机械设备在标准化养殖小区为贫困户加工饲草料，发展畜牧养殖，降低成本。</t>
    </r>
  </si>
  <si>
    <t>户增收500元</t>
  </si>
  <si>
    <t>阿不力米提·阿不来提</t>
  </si>
  <si>
    <t>购买226盏太阳能防虫灯（型号为WH-JS），（参数：1、执行《植物保护机械 频振式杀虫灯》国家标准GB/T 24689.2-2009 (国家农机具质量监督检验中心检测检验报告)；2、杀虫灯灯体外形四方形，颜色：黄色；接虫装置用接虫桶，3、LED灯管功率8W；长度≥400MM;4、整灯功率≤35W；5、灯体高度：3000mm；6、太阳能电池组件功率:40Wp；7、蓄电池：DC12V 24Ah/免维护,电池放太阳能电池板下方,有防盗锁.8、网丝排布由圆形与辐射组合设计。），每盏1700元，每5-10亩1盏。</t>
  </si>
  <si>
    <t>标准化有机枣园建设</t>
  </si>
  <si>
    <r>
      <rPr>
        <sz val="10"/>
        <rFont val="宋体"/>
        <charset val="134"/>
        <scheme val="minor"/>
      </rPr>
      <t>结合有机绿洲发展战略，计划将贫困户所有红枣地建设成有机枣园，建设内容如下：1、购买红枣吹风机125台，红枣吹风机（四冲程，标定转速6800r/min,风筒出口处风量大于0.3m</t>
    </r>
    <r>
      <rPr>
        <sz val="10"/>
        <rFont val="宋体"/>
        <charset val="0"/>
        <scheme val="minor"/>
      </rPr>
      <t>³</t>
    </r>
    <r>
      <rPr>
        <sz val="10"/>
        <rFont val="宋体"/>
        <charset val="134"/>
        <scheme val="minor"/>
      </rPr>
      <t>/s，风速大于22m/s）每台1100元，需要13.75万元；2、每亩施足腐熟农家肥2立方米以上的以奖代补200公斤经第三方认证的商品生物有机肥，贫困户每亩红枣地以奖代补336元，需资金36.456万元；3、为贫困户红枣地以奖代补有机枣园允许使用氨基酸、海藻酸、沼液等20元/亩，每亩补助15元，需资金1.6275万元；4、捕食螨2元/袋，按枣园株行距2×6的有效珠数计算，每亩需28袋、56元，每亩补助45元，需资金4.8825万元； 5、枣大球蚧每年防治两次（第一次石硫合剂防治20元/亩，第二次矿物油+苦参碱20元/亩），每亩需投入40元，每亩补助30元，贫困户补助1085亩，需资金3.255万元； 6、越冬防护材料费30元/亩（含生石灰、刷子、盐巴等），每亩补助20元，需资金2.17万元，按照有机枣园实际情况进行奖补，奖完为止。带动建档立卡贫困户发展红枣产业户均增收150元。</t>
    </r>
  </si>
  <si>
    <t>户增收150元</t>
  </si>
  <si>
    <t>湿地生态旅游基地建设项目</t>
  </si>
  <si>
    <t>阿亚克塔提让村315国道塔提让大桥至且尉沙漠公路河道，建设湿地生态旅游基地，总长2500米，项目区范围1870亩。项目分两期实施，一期项目建设内容为项目建设内容为引水及堤岸整理共计105万元，绿化费用30万元，景区门头宽8米、高5米15万元，观景亭1个8万元；休憩长廊100米，每米1500元，合计15万元；600米木质栈道（2米宽），每平方米400元，合计48万元；网红喊泉6个，每个3万元，合计18万元；旅游公厕1座1.86万元；果皮箱20个、每个750元，合计1.5万元；电缆铺设2000米，90元/米，合计18万元；规划设计等前期费用38万元。共计298.36万元。项目建成后，利用现状滩涂形成不同功能旅游区，设置休闲娱乐区、饮食烧烤区、运动健身区及房车营地区等区域。此项目为旅游公益类项目，产权归阿亚克塔提让村委会所有。</t>
  </si>
  <si>
    <t>此项目为旅游公益类项目，带动全镇贫困户发展生态旅游增收。</t>
  </si>
  <si>
    <t>阿亚克塔提让村315国道塔提让大桥至且尉沙漠公路河道，建设湿地生态旅游基地，总长2500米，项目区范围1870亩。项目分两期实施，二期建设内容为5000米围栏，每米200元，合计100万元；5000米步道（2米宽），合计170万元，设计等前期费用23万元。共计293万元。项目建成后，利用现状滩涂形成不同功能旅游区，设置休闲娱乐区、饮食烧烤区、运动健身区及房车营地区等区域。此项目为旅游公益类项目，产权归阿亚克塔提让村委会所有。</t>
  </si>
  <si>
    <t>拱棚建设项目</t>
  </si>
  <si>
    <t>建设27座拱棚：计划投入7000元建设80平方米蔬菜小拱棚（管材采用Φ25的镀锌钢管），利用农户小拱棚购买种植芹菜、韭菜、茄子、辣子、西红柿、萝卜、葱、大蒜、皮牙子、豇豆、恰玛古、白菜等蔬菜种子。合计14万元。</t>
  </si>
  <si>
    <t>塔提让镇阿德热斯曼村</t>
  </si>
  <si>
    <t>新建1/2UD80防渗支渠，计划修建9.65公里，根据实际相应配涵洞、节水闸门等设施，每公里30万元，设计等前期费用5.79万元。此项目为公益项目，项目建设完成后，资产归村委会所有。</t>
  </si>
  <si>
    <t>购买3-5岁西门塔尔生产母牛30头，每头2万元，资产归属本村集体所有，托养合作社或养殖公司，利用产业发展壮大村集体经济，每年按照不低于托养羊总数的20%向村委会进行分红，村委会收取分红的80%向本村贫困户进行分红，分红模式按照贫困程度差异化分红1000-2500元不等（具体分配情况由村委会会议研究决定），剩余20%分红归村集体，在脱贫攻坚“四个不摘”巩固期结束后，按村级集体经济股份量化，收益归全体村民所有。</t>
  </si>
  <si>
    <t>壮大村集体经济和扶贫等公益事业，户增收500元</t>
  </si>
  <si>
    <t>塔提让镇阿德热斯曼村、巴什塔提让村、阿亚克塔提让村、色日克布央村</t>
  </si>
  <si>
    <t>为塔提让镇阿德热斯曼村、巴什塔提让村（台吐库勒村）、阿亚克塔提让村、色日克布央村养殖小区按照自来管道，其中：巴什塔提让村（台吐库勒村）联合养殖小区PE50主管道1600米，每米13元，PE32分管道2400米，每米7.5元，检查井22个，每个700元，挖掘及填埋土方25元/米，相关配件及安装费用8500元，合计16.27万元；色日克布央村养殖小区PE32主管道1250米，每米7.5元，PE32分管道1300米，每米7.5元，检查井25个，每个700元，挖掘及填埋土方25元/米，相关配件及安装费用8000元，合计10.8375万元；阿德热斯曼村养殖小区PE32主管道800米，每米7.5元，PE32分管道700米，每米7.5元，检查井8个，每个700元，挖掘及填埋土方25元/米，相关配件及安装费用2500元，合计5.685万元；阿亚克塔提让村PE50主管道3000米，每米13元，PE32分管道2400米，每米7.5元，检查井25个，每个700元，挖掘及填埋土方25元/米，相关配件及安装费用9400元，合计21.89万元。项目共计54.6825万元。</t>
  </si>
  <si>
    <t>塔提让镇阿亚克塔提让村</t>
  </si>
  <si>
    <t>购买生产母羊（2-6且末羊，体重30公斤以上）800只，每只1500元，产权归村集体所有，托养合作社或养殖公司，每年按照不低于托养羊总数的15%向村委会进行分红，村委会收取分红的80%向本村贫困户进行分红，分红模式按照贫困程度差异化分红500-2000元不等（具体分配情况由村委会会议研究决定），剩余20%分红归村集体，在脱贫攻坚“四个不摘”巩固期结束后，按村级集体经济股份量化，收益归全体村民所有。</t>
  </si>
  <si>
    <t>建设1/2UD80防渗渠2公里，根据实际相应配涵洞、节水闸门等设施，每公里30万元，设计等前期费用1.2万元。此项目为公益项目，项目建设完成后，资产归村委会所有。</t>
  </si>
  <si>
    <t>购买3-5岁西门塔尔生产母牛50头，每头2万元，资产归属本村集体所有，托养合作社或养殖公司，利用产业发展壮大村集体经济，每年按照不低于托养羊总数的20%向村委会进行分红，村委会收取分红的80%向本村贫困户进行分红，分红模式按照贫困程度差异化分红1000-2500元不等（具体分配情况由村委会会议研究决定），剩余20%分红归村集体，在脱贫攻坚“四个不摘”巩固期结束后，按村级集体经济股份量化，收益归全体村民所有。</t>
  </si>
  <si>
    <t>门面房建设项目</t>
  </si>
  <si>
    <t>在315国道塔提让大桥北侧建设砖混门面房300平方米，每平方米2300元，水、电、排等基础设施7万元，共计76万元；并建设1000平方米地坪及步道，每平方米200元，共计20万元.合计96万元。项目建成后归村集体所有，利用产业发展壮大村集体经济，每年按照收益的20%向村委会进行分红，村委会收取分红的80%向本村贫困户进行分红，在脱贫攻坚“四个不摘”巩固期结束后，按村级集体经济股份量化，收益归全体村民所有。</t>
  </si>
  <si>
    <t>塔提让镇巴什塔提村（台吐库勒村）联合养殖小区</t>
  </si>
  <si>
    <t>1.消毒室：建筑面积为50平米，1760元/平米，需要8.8万元；2.消毒池：建筑面积为30平米，285元/平米，需要0.85万元；3.新建技术服务室80平米（包括：生产区消毒通道9平米，防疫室18平米，兽医室16平米，兽药库16平米，走廊21平米），1560元/平米，需要资金12.48万元；4.品种改良室74㎡，每平米1300元，需要9.62万元；5.药浴池宽1米，长10米，深1.2米，需要3万元；6.堆粪场1个，面积1000平方米，每平方200元，需20万元 ；7.装卸台肉羊装卸台6㎡，每平方米666.67元，合计0.4万元；8.青贮窖新建150立方米青贮窖10座，每座6万元，共计60万元。9.饲草料堆放棚1座，每座300㎡，每平方米550元，需要16.5万元；10.饲草料加工厂300㎡，高为4.2米，每平方米1300元，需资金39万元；11.进口大门20平方米，每平方米500元，合计1万元； 12.养殖小区修建钢网围栏2000米，每米200元，共计40万元；13.铺设砂石料路2.5公里，每公里15万元，共计37.5万元。资产归村委会所有，帮助贫困户发展畜牧业，每户增收500元。</t>
  </si>
  <si>
    <t>塔提让镇巴什塔提让村</t>
  </si>
  <si>
    <t>为巩固产业发展,计划修建桥梁和防渗渠：1.修建一座长8米、宽4米的过水桥，预计需要10万元左右；2.建设1/2UD80防渗渠800米，预计24万元，设计等前期费用0.48万元。</t>
  </si>
  <si>
    <t>购买3-5岁西门塔尔生产母牛20头，每头2万元，资产归属本村集体所有，托养合作社或养殖公司，利用产业发展壮大村集体经济，每年按照不低于托养羊总数的20%向村委会进行分红，村委会收取分红的80%向本村贫困户进行分红，分红模式按照贫困程度差异化分红1000-2500元不等（具体分配情况由村委会会议研究决定），剩余20%分红归村集体，在脱贫攻坚“四个不摘”巩固期结束后，按村级集体经济股份量化，收益归全体村民所有。</t>
  </si>
  <si>
    <t>塔提让镇巴什塔提让村(台吐库勒村)、阿亚克塔提让村、色日布央村、阿德热斯曼村</t>
  </si>
  <si>
    <t>购买青储饲料收割机3台(额定功率≥160kw，额定转速2200r/min )，每台补助35万。机械资产归村集体所有，机械设备在标准化养殖小区为贫困户加工饲草料，发展畜牧养殖，降低成本。</t>
  </si>
  <si>
    <t>塔提让镇色日克布央村</t>
  </si>
  <si>
    <t>1.消毒室：建筑面积为50平米，1760元/平米，需要8.8万元；2.消毒池：建筑面积为30平米，285元/平米，需要0.85万元；3.新建技术服务室80平米（包括：生产区消毒通道9平米，防疫室18平米，兽医室16平米，兽药库16平米，走廊21平米），1560元/平米，需要资金12.48万元；4.品种改良室74㎡，每平米1300元，需要9.62万元；5.药浴池宽1米，长10米，深1.2米，需要3万元；6.堆粪场1个，面积1000平方米，每平方200元，需20万元 ；7.装卸台肉羊装卸台6㎡，每平方米666.67元，合计0.4万元；8.青贮窖新建150立方米青贮窖10座，每座6万元，共计60万元。9.饲草料堆放棚1座，每座300㎡，每平方米550元，需要16.5万元；10.饲草料加工厂300㎡，高为4.2米，每平方米1300元，需资金39万元；11.进口大门20平方米，每平方米500元，合计1万元； 12.色村养殖小区修建钢网围栏2300米，每米200元，共计46万元；13.铺设砂石料路3公里，每公里15万元，共计45万元。资产归村委会所有，帮助贫困户发展畜牧业，每户增收500元。</t>
  </si>
  <si>
    <t>购买生产母羊（2-6且末羊，体重30公斤以上）1000只，每只1500元，产权归村集体所有，托养合作社或养殖公司，每年按照不低于托养羊总数的15%向村委会进行分红，村委会收取分红的80%向本村贫困户进行分红，分红模式按照贫困程度差异化分红500-2000元不等（具体分配情况由村委会会议研究决定），剩余20%分红归村集体，在脱贫攻坚“四个不摘”巩固期结束后，按村级集体经济股份量化，收益归全体村民所有。</t>
  </si>
  <si>
    <t>建设1/2UD80防渗渠9.15公里，根据实际相应配涵洞、节水闸门等设施，每公里30万元，设计等前期费用5.49万元。资产归村委会所有，带动34建档立卡贫困户增收250元。</t>
  </si>
  <si>
    <t>购买3-5岁西门塔尔生产母牛80头，每头2万元，资产归属本村集体所有，托养合作社或养殖公司，利用产业发展壮大村集体经济，每年按照不低于托养羊总数的20%向村委会进行分红，村委会收取分红的80%向本村贫困户进行分红，分红模式按照贫困程度差异化分红1000-2500元不等（具体分配情况由村委会会议研究决定），剩余20%分红归村集体，在脱贫攻坚“四个不摘”巩固期结束后，按村级集体经济股份量化，收益归全体村民所有。</t>
  </si>
  <si>
    <t>塔提让镇台吐库勒村</t>
  </si>
  <si>
    <t>清挖排碱渠3公里，每米补助20元。</t>
  </si>
  <si>
    <t>建设1/2UD80防渗渠6.1公里，根据实际相应配涵洞、节水闸门等设施，每公里30万元，设计等前期费用3.66万元。此项目为公益项目，项目建设完成后，资产归村委会所有。</t>
  </si>
  <si>
    <t>托格拉克勒克乡阿日希村</t>
  </si>
  <si>
    <t xml:space="preserve">   计划总投资148.75万元，在托格拉克勒克乡阿日希村规划建设扶贫车间。建设内容：1、场地回填平整2500立方米，每立方米45元，合计11.25万元；2、新建扶贫车间300平方米，每平方米1500元，合计45万元；硬化地坪2500平方米，每平方米150元，合计37.5万元；3、供排水接通市政管网约20万元；4、围墙（栅栏）200米，每米1000元，合计20万元；附属设施（馕坑、葡萄架、凉棚等）10万元；以上建设内容共计148.75万元。项目前期手续和三通一平费用5万元。项目建成后有合作社组织运行，资产归村集体所有。</t>
  </si>
  <si>
    <t>资产归村集体所有，项目实施可以带动养殖农户稳定增收，通过“龙头企业+合作社+贫困户”模式，持续做强做大畜牧产业，户均稳定增收1000元，并长期受益。</t>
  </si>
  <si>
    <t>艾尔肯·肉孜</t>
  </si>
  <si>
    <t xml:space="preserve">   计划总投资215万元，在托格拉克勒克乡阿日希村规划建设扶贫车间。规划新建框架结构二层商业门面房840平方米，每平方米2500元，合计210万元；项目前期手续和三通一平费用5万元。项目建成后有合作社组织运行，资产归村集体所有。</t>
  </si>
  <si>
    <t>资产归村集体所有。依托亚森江烤肉店成立畜牧等农产品销售及餐饮服务农民专业合作社，建立阿日希村扶贫支撑点，打造且末烤肉知名品牌，逐步发展成为且末县烤肉市场前店。同时，通过特色烤肉带动贫困户及周边群众销售畜牧及农副产品（烤肉、酸奶、烤包子、馕、鸽子、土鸡蛋）等特色餐饮。实现年利润10万元以上。</t>
  </si>
  <si>
    <t>托格拉克勒克乡阿日希村、加瓦艾日克</t>
  </si>
  <si>
    <t xml:space="preserve">   计划总投资275万元，规划建设商业门面房两套。建设内容：1、在阿日希村规划新建砖混框架结构二层商业门面房600平方米，加瓦艾日克村规划新建砖混框架结构二层商业门面房400平方米每平方米2500元，合计250万元；2、门面房配套水、电、排水设施，包括室外地面硬化、绿化等辅助工程；合计20万元；项目前期手续和三通一平费用5万元。项目建成后资产归村集体所有，鼓励贫困户自主创业经营或对外出租产生效益，带动经济发展。
</t>
  </si>
  <si>
    <t>托格拉克勒克乡阿日希村、加瓦艾日克村、阔什艾日克村、扎滚鲁克村、托格拉克勒克村、兰干村</t>
  </si>
  <si>
    <t xml:space="preserve">    计划投资85万元，购买500盏太阳能防虫灯（型号为WH-JS），（参数：1、执行《植物保护机械 频振式杀虫灯》国家标准GB/T 24689.2-2009 (国家农机具质量监督检验中心检测检验报告)；2、杀虫灯灯体外形四方形，颜色：黄色；接虫装置用接虫桶，3、LED灯管功率8W；长度≥400MM;4、整灯功率≤35W；5、灯体高度：3000mm；6、太阳能电池组件功率:40Wp；7、蓄电池：DC12V 24Ah/免维护,电池放太阳能电池板下方,有防盗锁.8、网丝排布由圆形与辐射组合设计）。每盏1700元（含安装费），实施有效控制和预防红枣虫害计划，减少农药的使用，大力扶持贫困户发展有机红枣主导产业。</t>
  </si>
  <si>
    <t>资产归村集体所有，项目实施有效控制和预防红枣病虫害计划，减少农药的使用，做优有机红枣产业，大力扶持贫困户发展有机红枣主导产业，户均可节约成本500元，并长期受益。</t>
  </si>
  <si>
    <t>托格拉克勒克乡阔什艾日克村 、兰干村</t>
  </si>
  <si>
    <t xml:space="preserve">      计划投资55万元，1、在阔什艾日克村建设红枣晾晒场（带围栏），硬化地坪1000平方米，每平方米200元（含围栏），需资金20万元，建设50平方米红枣检测室（铺设电地暖）及必要的设施、设备，需10万元；2、在兰干村建设红枣晾晒场（带围栏），硬化地坪1000平方米，每平方米200元（含围栏），需资金20万元，项目前期手续和三通一平费用5万元。共需资金55万元。晾晒场主要用于红枣等农产品晾晒，产权归村集体所有，方面群众使用。</t>
  </si>
  <si>
    <t>资产归村集体所有，村委会进行管理，户均亩产增收50元，并长期受益。</t>
  </si>
  <si>
    <t>病虫害防治、越冬补助奖补</t>
  </si>
  <si>
    <t>托格拉克勒克乡阔什艾日克村、扎滚鲁克村、托格拉克勒克村、兰干村</t>
  </si>
  <si>
    <t xml:space="preserve">   计划投资37.8万元，实施标准化有机枣园建设，用于有机枣园病虫害防治，1、购买捕食螨9万袋，2元/袋，每亩平均需要30袋，补助3000亩，合计18万元。2、嫁接新星1号枣树39600棵（按600亩，每亩66棵计算），平均每棵补助5元，需要资金19.8万元。</t>
  </si>
  <si>
    <t>实施标准化有机枣园建设，项目主要用于有机枣园病虫害防治，红枣提质增效，农户每亩枣园可以节约投资100元。</t>
  </si>
  <si>
    <t>托格拉克勒克乡兰干村</t>
  </si>
  <si>
    <t xml:space="preserve">   计划投资240万元，在兰干村建设300平方米烘干房及附属烘干设备，需35万元；新建300平方米的保鲜仓储库房（包括设备及配套设施），配备制冷系统设备和安装动力用电等，需要200万元；项目前期手续和三通一平费用5万元。</t>
  </si>
  <si>
    <t>资产归村集体所有，该项目实施有助于打造特色葡萄种植基地观光、旅游、采摘为一体的农业服务，消除贫困户销售难得顾虑，实现村集体经济稳定增长，年收入5万元。</t>
  </si>
  <si>
    <t xml:space="preserve">   计划投资43万元，在兰干村二组新选址规划建设标准化养殖小区，按规划建设方案铺设砂石道路1000米，需要10万元，安装自来水主管网1000米，需要8万元，架设10千伏动力用电1000米，需要10万元；平整场地10万元。项目前期手续和三通一平费用5万元。合计43万元。</t>
  </si>
  <si>
    <t>资产归村集体所有。建设商业门面房可以给贫困户提供自主创业场所，扶持小微企业，门面房出租按每平方10-15元，年利润1-1.5万元。可以增加村集体经济。</t>
  </si>
  <si>
    <t xml:space="preserve">托格拉克勒克乡兰干村 </t>
  </si>
  <si>
    <t xml:space="preserve">   计划投资38.6万元，在兰干村修建60CMU型防渗渠1.2公里，包括涵管、闸门等附属设施，每公里28万元，需要资金33.6万元；项目前期手续和三通一平费用5万元。</t>
  </si>
  <si>
    <t>托格拉克勒克乡兰干村、阿日希村、扎滚鲁克村、阔什艾日克村、托格拉克勒克村、加瓦艾日克村</t>
  </si>
  <si>
    <t xml:space="preserve">  计划投资150万元，购买2-6岁30公斤以上（且末羊）生产母羊或育肥羊1000只，每只1500元，采购的羊资产归村集体所有，托养给贫困户或合作社和龙头企业，每年按12%的利润给村委会或合作社返还，年利润70%用于扶持村集体经济发展，用于村级公益事业，剩余30%作为帮扶资金，用于扶持困难家庭。</t>
  </si>
  <si>
    <t>该项目实施，托养期限三年，村委会每年按12%的利润，带动贫困户增收，滚动发展畜牧养殖，可以带动村集体经济。</t>
  </si>
  <si>
    <t>托格拉克勒克乡兰干村、阔什艾日克、扎滚鲁克村、托格拉克勒克村</t>
  </si>
  <si>
    <t xml:space="preserve">      计划总投资150万元，规划建设商业门面房4套。建设内容：1、在兰干村新建砖混框架结构商业门面房100平方米，阔什艾日克村新建砖混框架结构商业门面房100平方米，扎滚鲁克村新建砖混框架结构商业门面房100平方米，托格拉克勒克村新建砖混框架结构商业门面房100平方米，每平方米2500元，合计100万元；2、门面房配套水、电、排水设施，包括室外地面硬化、绿化等辅助工程；合计40万元。3、项目前期费用含三通一平合计10万元。项目建成后资产归村集体所有，鼓励贫困户自主创业经营或对外出租产生效益，带动经济发展。
</t>
  </si>
  <si>
    <t>资产归村集体所有，村委会进行管理，户均亩产增收500元，并长期受益。</t>
  </si>
  <si>
    <t xml:space="preserve">托格拉克勒克乡兰干村、扎滚鲁克村 </t>
  </si>
  <si>
    <t xml:space="preserve">    计划投入115万元，1、在兰干村养殖小区青储窖和药浴池周边硬化水泥地坪2500平方米，在扎滚鲁克村养殖小区青储窖和药浴池周边硬化水泥地坪2500平方米，每平方米100元，合计50万元。2、扎滚鲁克村养殖小区购买9TMRW-9型饲料混合机1台，15万元。3、兰干村和扎滚鲁克村养殖小区铺设砂石路面2000米，每公里8万元，合计16万元。4、兰干村养殖小区建设彩钢板房15平方米，1万元。5、采购2台青贮粉碎机（带料箱），每台11万元，共需22万元。项目前期手续和三通一平预算费用5万元。项目建成后，资产归村委会所有，带动贫困户发展畜牧产业，实现稳定增收。</t>
  </si>
  <si>
    <t>资产归村集体所有，项目实施可以带动养殖小区贫困户稳定增收，通过“龙头企业+合作社+贫困户”模式，持续做强做大畜牧产业，贫困户户均稳定增收1000元，并长期受益。</t>
  </si>
  <si>
    <t>托格拉克勒克乡兰干村、扎滚鲁克村、阔什艾日克村</t>
  </si>
  <si>
    <t xml:space="preserve">    计划总投资35万元，对道路林带和农户庭院灌溉水渠进行改造，修建微型引水渠5000米，其中兰干村1500米，扎滚鲁克村1600米，阔什艾日克1900米，每米补助70元，合计35万元。</t>
  </si>
  <si>
    <t>项目建设主要解决林带和农户庭院菜地浇水难的问题，发展庭院经济增加收入。</t>
  </si>
  <si>
    <t>肉鸽规模化养殖</t>
  </si>
  <si>
    <t>托格拉克勒克乡扎滚鲁克村</t>
  </si>
  <si>
    <t xml:space="preserve">    计划总投资284.4万元，在扎滚鲁克村四组原养殖场改扩建养殖基地。1、建设鸽舍1700平方米，每平方米1000元，合计170万元，鸽棚800平方米，每平方米180元，合计14.4万元。2、建设屠宰间、检疫消毒室、精饲料加工及储存间、污水处理池20立方及安装电采暖系统等，合计30万元。3、购买种鸽苗5000对，每对100元，精饲料40吨（每吨5000元），合计70万元。该项目资产归村集体所有，通过“龙头企业+合作社+贫困户”模式，持续做大鸽子产业。</t>
  </si>
  <si>
    <t>资产归村集体所有，项目实施可以发展壮大庭院经济，通过“龙头企业+合作社+贫困户”模式，持续做大鸽子产业，并长期受益。</t>
  </si>
  <si>
    <t>饲草料奖补</t>
  </si>
  <si>
    <t>英吾斯塘乡</t>
  </si>
  <si>
    <t>对全乡收割芦苇贫困户进行评比，在县统一规定采收时间，芦苇收割超过15吨的贫困户，由高到底进行补助，每吨补助100元，共补助1500吨，补完为止。激励贫困户收割芦苇作为饲草料。</t>
  </si>
  <si>
    <t>年户均增收500元</t>
  </si>
  <si>
    <t>库尔班·麦米提敏</t>
  </si>
  <si>
    <t xml:space="preserve">英吾斯塘乡阿瓦提村 </t>
  </si>
  <si>
    <t>用于完善阿瓦提村在农业生产方面的水利设施：
1.1/2UD60防渗渠1公里，每公里28万元，需资金28万元。
2.1/2UD100防渗渠1.5公里，每公里35万元，需资金52.5万元。
4.总渠两侧安装长约进行2.3公里的铁质防护栏，需资金25万元。</t>
  </si>
  <si>
    <t>英吾斯塘乡阿瓦提村、科台买艾日克村、吐排吾斯塘村、格艾日克村、英吾斯塘村、铁热格勒克库勒村、艾盖西铁热木村</t>
  </si>
  <si>
    <t>年户均增收200元</t>
  </si>
  <si>
    <t>采购采购联合收割机（发动机功率大于165hp,高杆割台幅宽大于4.57m,割茬高度小于15cm,,抛送高度大于3m，行走速度0-19km/h,自带料箱），（包括玉米割台一个）每台55万元</t>
  </si>
  <si>
    <t>英吾斯塘乡阿瓦提村、铁热格勒克库勒村</t>
  </si>
  <si>
    <t>英吾斯塘乡阿瓦提村养殖小区配套机械设备。
1、9TMR搅拌机一台&lt;参数：搅拌仓容积≧12立方米，配套动力（电动）≧22KW，搅龙转速：18r/min，结构形式：卧式，配套输送带&gt;，每台17万元；
2、30农用铲车一辆，配抓头&lt;参数：动力（柴油机）：≧70KW，额定载重量：2000KG，卸载高度≧3.5M&gt;每辆24万元；
3、50吨地磅一座，每座6万元；
4、30千瓦青贮铡草机一台&lt;参数：生产率：≧9000（kg/h），结构质量：≧800KG，配套动力≧15Kw，结构形式：盘式，主轴转速≧500r/min&gt;每台4.5万元；
5、粉碎机一台（配套动力≥15kw;主轴转率≥1600r/min；生产效率≥500kg/h）,每台0.8万元；
6、消毒车1辆&lt;参数：水平射程30米，泵机功率1.5Kw，喷雾流量6-18L/s，水平旋转角度±360&gt;每辆15万元；
7、无害化牲畜焚烧炉1台（处理量&gt;30kg/h），6.5万元。项目建成后，资产归村委会所有，为11户贫困户完善标准化养殖小区，带动15户建档立卡贫困户发展畜牧产业，同时鼓励周边农户发展标准化养殖产业，户均增收500元左右。</t>
  </si>
  <si>
    <t>为巩固产业发展，在阿瓦提村规划配套标准化养殖小区公共设施                                                                                               1.技术服务室85㎡，每平米1300元，需要11.05万元；
2.品种改良室77㎡，每平米1300元，需要10.01万元；
3.病羊隔离治疗区100㎡（病羊治疗室60㎡、无害化处理室40㎡），每平米1300元，需要13万元；
5.饲草料加工厂房300㎡，每平米1300元，需要39万元；
6.药浴池一座，20平方米，每平方米850元，需要1.7万元
7.消毒室54㎡，每平米1400元，需要7.5万元；                                                                            8.堆粪场1个，面积1000平方米，每平方230元，需23万元 ；
9.新建肉羊装卸台1座（长6.7米、宽2.5米、高1.2米）需1万元；；
10.出口大门20平方米，每平方米500元，合计1万元； 
11.进口大门20平方米，每平方米500元，合计1万元；
12.修建围栏2.2公里，每米补助200元，共计需要资金44万元；
13.青贮窖新建150立方米青贮窖14座，每座6万元，共计84万元，
14.养殖小区内铺设5.5公里沙石料路（压实后30公分以上），每公里13万，需要资金71.5万元。
15.饲草料堆放棚1个，每座600㎡，每平方米563元，需要33.78万元。
16.消毒池，长6.7米、宽4米、深0.2米，需要1万元                                                                                                                                        项目建成后，资产归村委会所有，为15户贫困户完善标准化养殖小区，带动15户建档立卡贫困户发展畜牧产业，同时鼓励周边农户发展标准化养殖产业，户均增收500元左右。</t>
  </si>
  <si>
    <t>英吾斯塘乡阿瓦提村、铁热格勒克库勒村、科台买艾日科村、吐排吾斯塘村、塔格艾日克村、英吾斯塘村</t>
  </si>
  <si>
    <t>为巩固产业发展，规划配套标准化养殖小区公共设施：
1.为科台买艾日科村养殖小区内铺设用水主管道（直径7.5公分）水管，共1.5公里。每公里3.5万元，需资金5.25万元。
2.为吐排吾斯塘村养殖小区内铺设用水主管道（直径7.5公分）水管，共3.5公里。每公里3.5万元，需资金12.25万元
3.为塔格艾日克村养殖小区内铺设用水主管道（直径7.5公分）水管，共3.5公里。每公里3.5万元，需资金12.25万元
4.为英吾斯塘村养殖小区内铺设用水主管道（直径7.5公分）水管，共4公里。每公里3.5万元，需资金14万元。
5.阿瓦提村、铁热格勒克库勒村养殖小区内铺设用水主管道（直径7.5公分）水管，共1.5公里。每公里3.5万元，需资金5.25万元，共需49万元。</t>
  </si>
  <si>
    <t>英吾斯塘乡科塔格艾日克村</t>
  </si>
  <si>
    <t>英吾斯塘乡塔格艾日克村养殖小区配套机械设备。
1、9TMR搅拌机一台&lt;参数：搅拌仓容积≧12立方米，配套动力（电动）≧22KW，搅龙转速：18r/min，结构形式：卧式，配套输送带&gt;，每台17万元；
2、30农用铲车一辆，配抓头&lt;参数：动力（柴油机）：≧70KW，额定载重量：2000KG，卸载高度≧3.5M&gt;每辆24万元；
3、50吨地磅一座，每座6万元；
4、30千瓦青贮铡草机一台&lt;参数：生产率：≧9000（kg/h），结构质量：≧800KG，配套动力≧15Kw，结构形式：盘式，主轴转速≧500r/min&gt;每台4.5万元；
5、粉碎机一台（配套动力≥15kw;主轴转率≥1600r/min；生产效率≥500kg/h）,每台0.8万元；
6、消毒车1辆&lt;参数：水平射程30米，泵机功率1.5Kw，喷雾流量6-18L/s，水平旋转角度±360&gt;每辆15万元；
7、无害化牲畜焚烧炉1台（处理量&gt;30kg/h），6.5万元。项目建成后，资产归村委会所有，为11户贫困户完善标准化养殖小区，带动15户建档立卡贫困户发展畜牧产业，同时鼓励周边农户发展标准化养殖产业，户均增收500元左右。</t>
  </si>
  <si>
    <t>英吾斯塘乡科台买艾日科村</t>
  </si>
  <si>
    <t>英吾斯塘乡科台买艾日科村养殖小区配套机械设备。
1、9TMR搅拌机一台&lt;参数：搅拌仓容积≧12立方米，配套动力（电动）≧22KW，搅龙转速：18r/min，结构形式：卧式，配套输送带&gt;，每台17万元；
2、30农用铲车一辆，配抓头&lt;参数：动力（柴油机）：≧70KW，额定载重量：2000KG，卸载高度≧3.5M&gt;每辆24万元；
3、50吨地磅一座，每座6万元；
4、30千瓦青贮铡草机一台&lt;参数：生产率：≧9000（kg/h），结构质量：≧800KG，配套动力≧15Kw，结构形式：盘式，主轴转速≧500r/min&gt;每台4.5万元；
5、粉碎机一台（配套动力≥15kw;主轴转率≥1600r/min；生产效率≥500kg/h）,每台0.8万元；
6、消毒车1辆&lt;参数：水平射程30米，泵机功率1.5Kw，喷雾流量6-18L/s，水平旋转角度±360&gt;每辆15万元；
7、无害化牲畜焚烧炉1台（处理量&gt;30kg/h），6.5万元。项目建成后，资产归村委会所有，为11户贫困户完善标准化养殖小区，带动15户建档立卡贫困户发展畜牧产业，同时鼓励周边农户发展标准化养殖产业，户均增收500元左右。</t>
  </si>
  <si>
    <t>为巩固产业发展，在科台买艾日克村规划配套标准化养殖小区公共设施             
1.技术服务室85㎡，每平米1300元，需要11.05万元；
2.品种改良室77㎡，每平米1300元，需要10.01万元；
3.病羊隔离治疗区100㎡（病羊治疗室60㎡、无害化处理室40㎡），每平米1300元，需要13万元；
4.饲草料加工厂房300㎡，每平米1300元，需要39万元；
5.药浴池一座，20平方米，每平方米850元，需要1.7万元
6.消毒室54㎡，每平米1400元，需要7.5万元；1.堆粪场1个，面积1000平方米，每平方230元，需23万元 ；
7.新建肉羊装卸台1座（长6.7米、宽2.5米、高1.2米）需1万元；
8.出口大门20平方米，每平方米500元，合计1万元； 
9.进口大门20平方米，每平方米500元，合计1万元；
10.修建围栏2.2公里，每米补助200元，共计需要资金44万元；
11.青贮窖新建150立方米青贮窖10座，每座6万元，共计60万元，
12.养殖小区内铺设3.5公里沙石料路（压实后30公分以上），每公里13万，需要资金45.5万元。
13.饲草料堆放棚1个，每座600㎡，每平方米563元，需要33.78万元。
14.消毒池，长6.7米、宽4米、深0.2米，需要1万元
项目建成后，资产归村委会所有，为13户脱贫户完善标准化养殖小区，带动13户建档立卡脱贫户发展畜牧产业，同时鼓励周边农户发展标准化养殖产业，户均增收500元左右。</t>
  </si>
  <si>
    <t>英吾斯塘乡科台买艾日科村、吐排吾斯塘村 、塔格艾日克村</t>
  </si>
  <si>
    <t xml:space="preserve">1.科台买艾日科村新修1/2UD100防渗渠1.8公里，每公里35万元。需63万元。
2.吐排吾斯塘村新修1/2UD60防渗渠1.5公里，每公里28万元需42万元。
3.塔格艾日克村新修1/2UD100防渗渠3.6公里，每公里35万元。需126万元。
</t>
  </si>
  <si>
    <t>英吾斯塘乡科台买艾日科村、吐排吾斯塘村、塔格艾日克村、英吾斯塘村</t>
  </si>
  <si>
    <t>为巩固产业发展，在我乡规划配套标准化养殖小区公共设施：
1.科台买艾日科村养殖小区内铺设用电电网，120的导线（18万元/公里）（2千伏变压器9万元/个）共3公里，需资金63万元。
2.吐排吾斯塘村养殖小区内铺设用电电网，120的导线（18万元/公里）（1千伏变压器4.5万元/个）共1.3公里，需资金27.9万元。
3.塔格艾日克村养殖小区内铺设用电电网，120的导线（18万元/公里）（1千伏变压器4.5万元/个）共1.3公里，需资金27.9万元。
4.英吾斯塘村养殖小区内铺设用电电网，120的导线（18万元/公里）（1千伏变压器4.5万元/个）共1.3公里，需资金27.9万元。共需146.7万元。</t>
  </si>
  <si>
    <t>英吾斯塘乡塔格艾日克村</t>
  </si>
  <si>
    <t>在新村委会门前修建二层店铺共计300平米（具体尺寸以设计图为准），每平米2300元，需69万元，一层作为商铺进行出租，二层作为电子商务平台，进行出售红枣产品，硬化地坪2100平米，每平米220元，农时用于红枣晾晒，闲时用于农副产品销售，需资金46.2万，产权归村集体所有，贫困户免费使用，项目建成后鼓励贫困户就业。</t>
  </si>
  <si>
    <t>英吾斯塘乡铁热格勒克库勒村</t>
  </si>
  <si>
    <t>1.新修防渗渠0.6U型2.4公里，每公里28万元。需67.2万元。
2.新修防渗渠0.8U型2.37公里，每公里30万元。需71.1万元。</t>
  </si>
  <si>
    <t>年户均增收300元</t>
  </si>
  <si>
    <t>集中建设一处红枣晾晒场（带围栏），硬化地坪3000平方米，每平方米200元，需资金60万元建设80平方米红枣检测室（铺设电地暖），需10万元；共需资金70万元。晾晒场主要用于农产品晾晒，产权归村集体所有，贫困户免费使用。</t>
  </si>
  <si>
    <t>英吾斯塘乡英吾斯塘村</t>
  </si>
  <si>
    <t>英吾斯塘乡英吾斯塘村养殖小区配套机械设备。
1、9TMR搅拌机一台&lt;参数：搅拌仓容积≧12立方米，配套动力（电动）≧22KW，搅龙转速：18r/min，结构形式：卧式，配套输送带&gt;，每台17万元；
2、30农用铲车一辆，配抓头&lt;参数：动力（柴油机）：≧70KW，额定载重量：2000KG，卸载高度≧3.5M&gt;每辆24万元；
3、50吨地磅一座，每座6万元；
4、30千瓦青贮铡草机一台&lt;参数：生产率：≧9000（kg/h），结构质量：≧800KG，配套动力≧15Kw，结构形式：盘式，主轴转速≧500r/min&gt;每台4.5万元；
5、粉碎机一台（配套动力≥15kw;主轴转率≥1600r/min；生产效率≥500kg/h）,每台0.8万元；
6、消毒车1辆&lt;参数：水平射程30米，泵机功率1.5Kw，喷雾流量6-18L/s，水平旋转角度±360&gt;每辆15万元；
7、无害化牲畜焚烧炉1台（处理量&gt;30kg/h），6.5万元。项目建成后，资产归村委会所有，为11户贫困户完善标准化养殖小区，带动15户建档立卡贫困户发展畜牧产业，同时鼓励周边农户发展标准化养殖产业，户均增收500元左右。</t>
  </si>
  <si>
    <t>英吾斯塘乡英吾斯塘村、艾盖西铁热木村</t>
  </si>
  <si>
    <t>1.英吾斯塘村新修1/2UD100防渗渠5公里，每公里35万元。需175万元。
2.艾盖西铁热木村新修1/2UD80防渗渠1公里，每公里30万元。需30万元。</t>
  </si>
  <si>
    <t>英吾斯塘乡英吾斯塘村、塔格艾日克村</t>
  </si>
  <si>
    <t>计划新建红枣晾晒场2座,其中:1.英吾斯塘村660平方米（带围栏），每平方米200元，配备照明灯灯6盏（灯杆高8米，双太阳能板，80瓦光源，锂电池，基座长宽深不小于40×40×60），配套控制器，每盏4500元，需2.7万元，需要资金15.9万元，受益户11户。
2.塔格艾日克村1200平米（带围栏）红枣晾晒场，每平方米200元，需要资金24万，60平米检疫房一座（铺设电地暖）7.5万元，50吨地磅1个6万元，配备照明灯灯4盏（灯杆高8米，双太阳能板，80瓦光源，锂电池，基座长宽深不小于40×40×60），配套控制器，每盏4500元，需1.8万元，受益户11户。共需要资金55.2万元。有利于推动村有机红枣发展，产权归村集体所有。共计11户受益，户均年增收300元左右，包括项目的前期及竣工审计费用（工程设计、招标、监理、审计等相关费用）。</t>
  </si>
  <si>
    <t>有利于推动村有机红枣发展，产权归村集体所有。共计11户受益，户均年增收300元左右</t>
  </si>
  <si>
    <t>英吾斯塘乡吐排吾斯塘村</t>
  </si>
  <si>
    <t>计划对养殖小区进行自来水改造，改造主管道1.2公里（110），每米130元，分管道3000米（60），每米70元，检查井40个，每个1500元，共需要资金42.6万元，受益户11户，产权归村集体所有。户均年增收300元左右，包括项目的前期及竣工审计费用（工程设计、招标、监理、审计等相关费用）。</t>
  </si>
  <si>
    <t>产权归村集体所有,户均年增收300元左右</t>
  </si>
  <si>
    <t>英吾斯塘乡阿瓦提村、科台买艾日克村、吐排吾斯塘村、塔格艾日克村、英吾斯塘村、铁热格勒克库勒村</t>
  </si>
  <si>
    <t>计划为阿瓦提村、科台买艾日克村、吐排吾斯塘村、塔格艾日克村、英吾斯塘村、铁热格勒克库勒村购买太阳能防虫灯各村40盏（参数：1、执行《植物保护机械 频振式防虫灯》国家标准GB/T24689.2-2009 (国家农机具质量监督检验中心检测检验报告)；2、防虫灯灯体外形四方形，颜色：黄色；接虫装置用接虫桶，3、LED灯管功率8W；长度≥400MM;4、整灯功率≤35W；5、灯体高度：3000mm；6、太阳能电池组件功率:40Wp；7、蓄电池：DC12V 24Ah/免维护,电池放太阳能电池板下方,有防盗锁.8、网丝排布由圆形与辐射组合设计），每盏2000元，共240盏，需要资金48万元，受益群众 70户，产权归村集体所有，项目实施后可减少病虫害，节约农药成本，有利于推动我村有机红枣发展，预计户均可增收500元左右。</t>
  </si>
  <si>
    <t>产权归村集体所有，项目实施后可减少病虫害，节约农药成本，有利于推动我村有机红枣发展，预计户均可增收500元左右。</t>
  </si>
  <si>
    <t>集中建设一处红枣晾晒场（带围栏），硬化地坪3000平方米，每平方米200元，需资金60万元，建设80平方米红枣检测室（铺设电地暖），需10万元，50吨地磅一座6万元，配备照明灯灯6盏（灯杆高8米，双太阳能板，80瓦光源，锂电池，基座长宽深不小于40×40×60），配套控制器，每盏4500元，需2.7万元。共需资金78.7万元。晾晒场主要用于农产品晾晒，产权归村集体所有，贫困户免费使用。共计11户受益，户均年增收500元左右，</t>
  </si>
  <si>
    <t>产权归村集体所有，贫困户免费使用。共计11户受益，户均年增收500元左右</t>
  </si>
  <si>
    <t>英吾斯塘乡阿瓦提村</t>
  </si>
  <si>
    <t>为巩固产业发展，在阿瓦提村规划配套标准化养殖小区公共设施             
1.技术服务室85㎡，每平米1300元，需要11.05万元；
2.品种改良室77㎡，每平米1300元，需要10.01万元；
3.病羊隔离治疗区100㎡（病羊治疗室60㎡、无害化处理室40㎡），每平米1300元，需要13万元；
4.饲草料加工厂房300㎡，每平米1300元，需要39万元；
5.药浴池一座，20平方米，每平方米850元，需要1.7万元
6.消毒室54㎡，每平米1400元，需要7.5万元；
7.堆粪场1个，面积1000平方米，每平方230元，需23万元 ；
8.新建肉羊装卸台1座（长6.7米、宽2.5米、高1.2米）需1万元；
9.出口大门20平方米，每平方米500元，合计1万元； 
10.进口大门20平方米，每平方米500元，合计1万元；
11.修建围栏2.1公里，每米补助200元，共计需要资金42万元；
12.青贮窖新建150立方米青贮窖10座，每座6万元，共计60万元，
13.养殖小区内铺设2.5公里沙石料路（压实后30公分以上），每公里13万，需要资金32.5万元。
14.饲草料堆放棚1个，每座600㎡，每平方米600元，需要36万元。
15.消毒池，长6.7米、宽4米、深0.2米，需要1万元。
项目建成后，资产归村委会所有，为11户脱贫户完善标准化养殖小区，带动11户建档立卡脱贫户发展畜牧产业，同时鼓励周边农户发展标准化养殖产业，户均增收500元左右。</t>
  </si>
  <si>
    <t>完善标准化养殖小区，带动11户建档立卡脱贫户发展畜牧产业，同时鼓励周边农户发展标准化养殖产业，户均增收500元左右</t>
  </si>
  <si>
    <t>英吾斯塘乡阿瓦提村养殖小区配套机械设备。
1、TMR搅拌机一台&lt;参数：搅拌仓容积≧12立方米，配套动力（电动）≧22KW，搅龙转速：18r/min，结构形式：卧式，配套输送带&gt;，每台17万元；
2、40型农用铲车一辆，配抓头，先导操作系统，使用国三及以上发动机，功率≧160千瓦，整机质量≥1700kg，额定载重量：2000KG，卸载高度≧3.5M&gt;每辆40万元；
3、50吨地磅一座，每座6万元；
4、30千瓦青贮铡草机一台&lt;参数：生产率：≧9000（kg/h），结构质量：≧800KG，配套动力≧15Kw，结构形式：盘式，主轴转速≧500r/min&gt;每台4.5万元；
5、粉碎机一台（配套动力≥15kw;主轴转率≥1600r/min；生产效率≥500kg/h）,每台0.8万元；
6、消毒车1辆&lt;参数：水平射程30米，泵机功率1.5Kw，喷雾流量6-18L/s，水平旋转角度±360&gt;每辆15万元；
7、无害化牲畜焚烧炉1台（处理量&gt;30kg/h），6.5万元。项目建成后，资产归村委会所有，为11户脱贫户完善标准化养殖小区，带动11户脱贫户发展畜牧产业，同时鼓励周边农户发展标准化养殖产业，户均增收500元左右。</t>
  </si>
  <si>
    <t>完善标准化养殖小区，带动11户脱贫户发展畜牧产业，同时鼓励周边农户发展标准化养殖产业，户均增收500元左右</t>
  </si>
  <si>
    <t>购买芦苇收割打包一体机2台，每台补助45万元，需90万元。主要参数：结构悬挂式，配套动力：68-88kw，外形尺寸：4850*2250*2460，整机质量2850kg，工作幅宽1800mm。产权归属色日克阔勒村民委员会，为该57户贫困户提供公共服务。</t>
  </si>
  <si>
    <t>做好标准化养殖服务，带动57户贫困户增收致富，完善落实该村村策中牲畜养殖繁育基地的芦苇收割打包一体机基础设备。</t>
  </si>
  <si>
    <t>为二号、一号养殖小区购买2台TMR搅拌机（搅拌仓储积≥12m³，配套动力（电动）≥22KW，搅龙转速18R/min，结构形式：卧式，配套输送带），每台补助17万元，需资金34万元。</t>
  </si>
  <si>
    <t>提高牲畜科学饲养，精细饲草料配比，提高牲畜出栏率，增加牧民群众收入。</t>
  </si>
  <si>
    <t>购买颗粒饲料生产设备一套，1、粉碎工段（1）：多功能粉碎机一套（主要参数：功率30kw，单机kw-4-B3），每套10万元；2、粉碎工段（2）：水滴式粉碎机一套（主要参数：功率37kw，单机kw-2-B3），每套15万元；3、混合工段：1吨链条式草粉卧式混合机一套（主要参数：功率15kw，单机kw-4-B35），每套30万元；4、制粒工段：高档制粒机一套（主要参数：功率55kw，单机kw-4-B3），每套35万元；5、冷却工段：逆流式冷却器一套（主要参数：功率1.5kw，单机kw-4-B35），每套15万元；6、打包工段：皮带式打包称一套（主要参数：功率0.37kw），每套10万元；需115万元。产权归属色日克阔勒村民委员会，为该57户贫困户提供公共服务。</t>
  </si>
  <si>
    <t>做好标准化养殖服务，带动57户贫困户增收致富，完善落实该村村策中牲畜养殖繁育基地的颗粒饲料生产设备基础设备。</t>
  </si>
  <si>
    <t>饲料粉粹打包机</t>
  </si>
  <si>
    <t xml:space="preserve">   购买大型捡拾回收打捆机械（多功能自动进料捆草机），外型尺寸 5200*2900*1720,重量2300公斤,额定功率 70,配套动力机械≥70千瓦，产量 15-20亩/每小时，预计项目总投资8万元。该项目的建成，通过利用租赁方式不断壮大村集体经济发展。</t>
  </si>
  <si>
    <t>用于乡村振兴建设及环境整治，同时利用租赁方式不断壮大村集体经济发展，每年可以使村委会增收30000元--40000元。</t>
  </si>
  <si>
    <t>计划投入93万元，1、在兰干村养殖小区青储窖和药浴池周边硬化水泥地坪2500平方米，在扎滚鲁克村养殖小区青储窖和药浴池周边硬化水泥地坪2500平方米，每平方米100元，合计50万元。2、扎滚鲁克村养殖小区购买9TMRW-9型饲料混合机1台，15万元。3、兰干村和扎滚鲁克村养殖小区铺设砂石路面2000米，每公里8万元，合计16万元。4、兰干村养殖小区建设彩钢板房15平方米，1万元。项目前期手续和三通一平预算费用5万元。项目建成后，资产归村委会所有，带动贫困户发展畜牧产业，实现稳定增收。</t>
  </si>
  <si>
    <t>配齐标准化养殖小区基础设施，带动100户受益户发展畜牧养殖业，增加收入，预计每年每户可增收500元，为发展农区畜牧乡奠定基础。</t>
  </si>
  <si>
    <t>为巩固产业发展，在兰干村新选址规划再建标准化养殖小区，配套标准化养殖小区公共设施                                                                                                                                                                   1.技术服务室87㎡，每平米1300元，需要11.31万元；
2.品种改良室77㎡，每平米1300元，需要10.01万元；
3.病羊隔离治疗区100㎡（病羊治疗室60㎡、无害化处理室40㎡），每平米1300元，需要13万元；
4.青贮窖4座，100立方/座，6万元/座，需要24万元；
5.饲草料加工厂房300㎡，每平米1300元，需要39万元；
6.药浴池一座，20平方米，每平方米850元，需要3.06万元
7.消毒室54㎡，每平米1300元，需要7.02万元；                                              8.堆粪场1个，面积1000平方米，每平方200元，需20万元；
9.新建肉羊装卸台1座（长6.7米、宽2.5米、高1.2米）需1万元；
10.出口大门20平方米，每平方米500元，合计1万元； 
11.进口大门20平方米，每平方米500元，合计1万元；
12、饲草料堆放棚1个，每座300㎡，每平方米600元，需要18万元。
13.消毒池，长6.7米、宽4米、深0.2米，需要1万元                                                                 项目建成后，资产归村委会所有，为贫困户完善标准化养殖小区，带动贫困户发展畜牧产业，同时鼓励周边农户发展标准化养殖产业，户均增收500元左右。</t>
  </si>
  <si>
    <t>计划投资38万元，在兰干村二组新选址规划建设标准化养殖小区1座，按规划建设方案铺设砂石道路1000米，需要10万元，安装自来水主管网1000米，需要8万元，架设10千伏动力用电1000米，需要10万元；平整场地10万元。合计38万元。</t>
  </si>
  <si>
    <t>阿羌镇昆其布拉克村（阿羌镇萨尔瓦墩搬迁点2号标准化养殖小区）</t>
  </si>
  <si>
    <t>在萨尔瓦墩搬迁点2号标准化养殖小区为昆其布拉克村建设青贮窖8座，支持昆其布拉克村牧民发展畜牧养殖产业，所建青贮窖容积为150m³，每座造价6万元，共需资金48万元；</t>
  </si>
  <si>
    <t>减少牧民发展山下养殖业支出</t>
  </si>
  <si>
    <t>阿羌镇萨勒瓦墩5号（昆其布拉克村）标准化养殖小区</t>
  </si>
  <si>
    <t>5号标准化养殖小区配套基础设施。
1、技术服务室88㎡，每平方米1300元，需要11.44万元；
2、配种改良室77㎡，每平方米1300元，需要10.01万元；
3、病羊隔离治疗区100㎡（病羊治疗区60㎡，无害化处理室40㎡），每平方米1300元，共需13万元；
4、药浴池一座，20㎡，每平方米850元，需要1.7万元；
5、新建堆肥场1个，面积1000平方米，每平方120元，需12万元 ；
6、新建肉羊装卸台1座（长6.7米、宽2.5米、高1.2米）需1万元；
7、养殖小区通水，新铺设主管道PVC管Φ90管5公里，管道每米15元，挖管道每米10元，需要12.5万元；支管道PVC管Φ35管5公里，管道每米10元，挖管道每米10元，需要10万元；检查井45座，每座0.3万元，需13.5万元。共需36万元
8、新建青贮窖10座，每座150立方，每座6万元，共需60万元；
建成后项目资产归昆其布拉克村所有，由该村按年度履行资产运行及设备维护义务，持续为昆其布拉克村发展畜牧养殖产业的贫困户提供服务，通过该项目实施建设使受益户山下养殖每年减少畜牧养殖支出1500元。</t>
  </si>
  <si>
    <t>使受益户山下养殖每年减少畜牧养殖支出。</t>
  </si>
  <si>
    <t>5号标准化养殖小区配套基础设施。
1.饲草料堆放棚600㎡，每平方米550元，需要33万元；
2.饲草料加工厂600㎡，高为4.2米，每平方米1300元，需资金78万元；
3.修建钢网围栏1500米，每米200元，需要30万元。
4.铺设5米砂石路5000米，7万/公里。共35万元。
6.申请国网新疆电力公司架设5公里电线，政策扶持型。
建成后项目资产归昆其布拉克村所有，由该村按年度履行资产运行及设备维护义务，持续为昆其布拉克村发展畜牧养殖产业的贫困户提供服务，通过该项目实施建设使受益户山下养殖每年减少畜牧养殖支出1500元。</t>
  </si>
  <si>
    <t>阿羌镇昆其布拉克村（山区）</t>
  </si>
  <si>
    <t>在昆其布拉克村（牧区）无水草场修建人畜饮水管道30公里，给水使用聚乙烯管材PE100、1.6Mpa、管径φ63*5.8给水管，配套建设蓄水池共5座，每座10万，解决昆其布拉克村下游无水草场牲畜饮水问题，管道采购及实施建设每公里5万元，共需资金200万元。</t>
  </si>
  <si>
    <t>帮助群众解决无水草场牲畜饮水难问题</t>
  </si>
  <si>
    <t>在昆其布拉克村（牧区）其格布拉克沟至吐都克修建7000米饮水管道，给水使用聚乙烯管材PE100、1.6Mpa、管径φ75*6.8PE给水管，配套建设蓄水池共2座，每座10万。解决昆其布拉克村人畜饮水问题，管道采购及实施建设每公里6万元，共需资金62万元。</t>
  </si>
  <si>
    <t>帮助解决牧民牧区放牧，人畜饮水难问题</t>
  </si>
  <si>
    <t>阿羌镇吐拉村（山区）</t>
  </si>
  <si>
    <t>在吐拉村（牧区）无水草场修建人畜饮水管道30公里，给水使用给水使用聚乙烯管材PE100、1.6Mpa、管径φ63*5.8PE给水管，配套建设蓄水池共5座，每座10万，解决吐拉村下游无水草场牲畜饮水问题，管道采购及实施建设每公里5万元，共需资金200万元。</t>
  </si>
  <si>
    <t>集中建设一处红枣晾晒场（带围栏），硬化地坪7000平方米，每平方米200元，需资金140万元；建设一座50吨地磅（包括10平方米磅房），需7万元；建设80平方米红枣检测室（铺设电地暖，通自来水），需10万元；共需资金157万元。晾晒场主要用于农产品晾晒，产权归村集体所有，贫困户免费使用。</t>
  </si>
  <si>
    <t>每户增收200元</t>
  </si>
  <si>
    <t>红枣深加工产业</t>
  </si>
  <si>
    <t>在阔什萨特玛村五组红枣晾晒场周边扩建红枣加工车间：1、新建1200平方米加工厂房，每平方米1000元，小计120万；2、新建值班室、办公用房等附属用房300平方米，每平方米1250元，小计37.5万元；3、采购一套红枣分级筛选机（20万元）、清洗设备（25万元）、烘干房（70万元）、色选机（70万元、）冷却线（30万元）、成箱机（20万元）、分装机（10万元）、码垛机（20万元）等全套机械设备，小计450万元；4、新建500平方米冷库，每平方米800元，小计40万元，制冷设备一套20万元；5、购买周转筐20万元、托板10万元；6、电叉车2辆，一辆12万，小计24万元；7、翻斗车2辆，每辆15万，小计30万；8、2个400变压器，小计30万元；9、新建铁栅栏围墙500米，每米200元，小计10万元。10、建设该项目前期费10万元。项目建成后，资产归村集体所有，由村委会（村级合作社组织）统一管理和维护，该项目建成后可解决50人以上就业，带动至少40名贫困人口投身到红枣加工厂就业。</t>
  </si>
  <si>
    <t>项目建成后，资产归村集体所有，由村委会（村级合作社组织）统一管理和维护，该项目建成后可解决60人以上就业，带动140户红枣种植户通过销售红枣实现增收，实现人均增收500元以上。</t>
  </si>
  <si>
    <t>买合木提·买买提明</t>
  </si>
  <si>
    <t>巴格艾日克乡克其其盖喀什村</t>
  </si>
  <si>
    <t>红枣晾晒交易市场20亩带围栏每平米200元，需266.4万元。地磅50t一座，6万元。值班室40平米，每平米1200元。地磅50t一座，6万元。值班室40平米，每平米1200元。资产归集体所有，收益用于壮大村集体经济。产权归集体所有，家庭有红枣地人员户均每亩增收50元。</t>
  </si>
  <si>
    <t>红枣晾晒交易市场资产归村集体所有，由村委会统一管理，项目建成后，有效解决贫困户20户农作物晾晒、出售问题，家庭有红枣地人员户均每亩增收50元。</t>
  </si>
  <si>
    <t>卡米力·吐尔逊</t>
  </si>
  <si>
    <t>新建红枣晾晒交易市场1座占地面积6亩，每平方米补助200元，需79.92万元（含围栏）；值班室1座，40㎡，4.8万元；监控设施、电力设施配置5万元；地磅50t一座，6万元。</t>
  </si>
  <si>
    <t>红枣晾晒交易市场资产归村集体所有，由村委会统一管理，项目建成后，有效解决贫困户30户农作物晾晒、出售问题，家庭有红枣地人员户均每亩增收50元。</t>
  </si>
  <si>
    <t>计划对养殖小区内部道路及大前门道路硬化，硬化长度3.5公里，每公里30万元，需要资金105万元，产权归村集体所有。共计11户受益，户均年增收300元左右，包括项目的前期及竣工审计费用（工程设计、招标、监理、审计等相关费用）。</t>
  </si>
  <si>
    <t>阿克提坎墩村水上乐园</t>
  </si>
  <si>
    <t>为壮大村集体经济发展旅游产业。
1.建设渔湖100亩，需资金约40万元。
2.渔湖内养殖鱼苗100000尾；需资金10万元。
3.周围配套基础设施（配备380伏动力电变压器、自划艇、凉亭）需资金30万元。</t>
  </si>
  <si>
    <t>伊敏江·伊卜拉伊木</t>
  </si>
  <si>
    <t>景区民俗表演场建设</t>
  </si>
  <si>
    <t>为库拉木勒克村昆仑古村旅游景区内新建民俗表演场1座，配套相关设施，共计费用100万元。包括项目的前期及竣工审计费用（工程设计、招标、监理、审计等相关费用）。</t>
  </si>
  <si>
    <t>新建民俗表演场1座，大力发展旅游扶贫，带动贫困群众旅游致富，建成后产权归村集体所有。</t>
  </si>
  <si>
    <t>计划总投资284.4万元，在扎滚鲁克村四组原养殖场改扩建养殖基地。1、建设鸽舍1700平方米，每平方米1000元，合计170万元，鸽棚800平方米，每平方米180元，合计14.4万元。2、建设屠宰间、检疫消毒室、精饲料加工及储存间、污水处理池20立方及安装电采暖系统等，合计30万元。3、购买种鸽苗5000对，每对100元，精饲料40吨（每吨5000元），合计70万元。该项目资产归村集体所有，通过“龙头企业+合作社+贫困户”模式，持续做大鸽子产业。</t>
  </si>
  <si>
    <t>通过“龙头企业+合作社+贫困户”模式，持续做大鸽子产业，带动10户受益户发展鸽子养殖业，增加收入，预计每年每户可增收500元。</t>
  </si>
  <si>
    <t>托格拉克勒克乡托格拉克勒克村</t>
  </si>
  <si>
    <t>计划投资200万元，在托格拉克勒克村建设200平方米的保鲜库（包括设备及配套设施），配备制冷系统设备，需要200万元。</t>
  </si>
  <si>
    <t>项目的实施，可延长瓜果蔬菜存储时间，增加贫困户收入。</t>
  </si>
  <si>
    <t>计划投资235万元，在兰干村建设300平方米烘干房及附属烘干设备，需35万元；建设200平方米的保鲜库（包括设备及配套设施），配备制冷系统设备，需要200万元。</t>
  </si>
  <si>
    <t>休闲旅游项目</t>
  </si>
  <si>
    <t>托格拉克勒克乡加瓦艾日克村</t>
  </si>
  <si>
    <t>计划投入500万元，改造加瓦艾日克村200亩鱼塘，同步建设农家乐等附属设施，建设成为养殖、休闲、垂钓等特色养殖园，发展鸡、鸭、鹅规模化养殖。资产归村集体所有，扶持贫困户就业，合作社参与运行管理。</t>
  </si>
  <si>
    <t>促进旅游扶贫，推动三产发展，并辐射带动周边农户增收，助力脱贫攻坚。</t>
  </si>
  <si>
    <t>驼奶加工厂</t>
  </si>
  <si>
    <t>阿羌镇萨尔瓦墩（依山干村、阿羌村、昆其布拉克村）牧民定居点</t>
  </si>
  <si>
    <t>修建驼奶加工厂一座，规划骆驼养殖区1000亩，养殖区位于萨勒瓦墩定居点6400亩人工饲草料地西侧，安装架设围栏3600米，修建驼奶采集室30平方米、草料库200平方米，购置吸奶器、清洗机、冷藏柜等设备，共需资金120万元。</t>
  </si>
  <si>
    <t>项目的实施，可有效带动搬迁群众发展平原养殖业，增加大畜收入，预计每户每年通过养殖骆驼增收3000元左右</t>
  </si>
  <si>
    <t>羊奶加工厂</t>
  </si>
  <si>
    <t>阿羌镇萨尔瓦墩（依山干村、喀特勒什村、阿羌村、昆其布拉克村、吐拉村、萨尔干干吉村）牧民定居点</t>
  </si>
  <si>
    <t>依托萨勒瓦墩3座养殖小区的生产母羊修建羊奶加工厂一座，修建羊奶采集室30平方米，购置吸奶器、清洗机、冷藏柜等设备，共需资金50万元。</t>
  </si>
  <si>
    <t>项目的实施，可有效带动搬迁群众发展平原养殖业，增加大畜收入，预计每户每年通过养殖羊增收3000元左右</t>
  </si>
  <si>
    <t>驴奶加工厂</t>
  </si>
  <si>
    <t>阿羌镇萨尔瓦墩（阿羌村、昆其布拉克村）牧民定居点</t>
  </si>
  <si>
    <t>修建驴奶加工厂一座，规划毛驴养殖区500亩，养殖区位于萨勒瓦墩定居点6400亩人工饲草料地西侧。安装架设围栏1800米，修建驴奶采集室30平方米、草料库100平方米，购置吸奶器、清洗机、冷藏柜等设备，共需资金100万元。</t>
  </si>
  <si>
    <t>项目的实施，可有效带动搬迁群众发展平原养殖业，增加大畜收入，预计每户每年通过养殖驴增收3000元左右</t>
  </si>
  <si>
    <t>特色产业基础设施</t>
  </si>
  <si>
    <t>依托315国道和北三乡加油站便利地理位置，在315国道进入阔什萨特玛乡路口处，将原阿克提坎墩乡畜牧兽医站、原农业开发公司废弃库房（建设用地，约20亩）等改造为阔什萨特玛乡服务区，打造成为馕产业销售基地，形成“馕产业+旅游”、特色农产品展示销售区。1、新建门面房400㎡，每平方米1250元，小计50万元；2、停车场等地坪硬化8000㎡，每平方米150元，小计120万元；3、通向315国道入口通道桥梁1座45万元；4、修建公厕1座100平米，每平米1250元，小计12.5万元。</t>
  </si>
  <si>
    <t>项目建成后，可带动当地70以上群众就业，通过参与销售经营特色餐饮及农副产品（烤肉、酸奶、烤包子、馕、鸽子、土鸡蛋）等特色餐饮实现增收，带动服务业发展。</t>
  </si>
  <si>
    <t>托盖苏拉克村二组建设特色中草药和农副产品加工厂，占地面积60亩，主要从事大芸、甘草、板蓝根等农副产品生产、加工、销售等。1、建设加工厂房建筑面积500平米，每平米1200元，小计60万元；2、配套加工设备200万元。共需要资金260万元。</t>
  </si>
  <si>
    <t>项目建成后，可带动当地50人以上就业，从事大芸、甘草、板蓝根等农副产品生产、加工、销售等。每户每年增收1000元以上。</t>
  </si>
  <si>
    <t>阿勒玛铁热木村三组建设农副产品加工厂，占地面积50亩，主要从事食用菌类、蘑菇、香菇、木耳等农副产品生产、加工、销售等。1、建设加工厂房建筑面积500平米，每平米1200元，小计60万元；2、建5座标准温室大棚4个，每个大棚500平米，每个大棚30万元，小计120万元；3、配套加工设备需要200万元。共需要资金380万元。</t>
  </si>
  <si>
    <t>项目建成后，可带动当地60人从事食用菌类、蘑菇、香菇、木耳等农副产品生产、加工、销售等。每户每年增收1000元。</t>
  </si>
  <si>
    <t>苏尕克布拉克村二组村委会东面村经济地建设果蔬食品加工厂，占地面积5亩，主要从事果蔬（土豆淀粉、粉条、薯片）生产、加工、销售等。1、建设加工厂房，建筑面积200平米,每平米1200元，需24万元，配套全自动粉条加工设备一套，需15万元、薯片加工设备一套，需6万元，建沉淀池一处，总长7米，宽1.2米，高1.3米，分六个沉淀池，需资金6万元，小计51万元。2、建设产品包装厂房，建筑面积200平米，每平米1200元，小计24万元。3、建设办公室一间，占地面积60平米，每平米1500元，小计9万元。3、厂区地坪硬化500平米，每平米150元，小计7.5万元；4、厂区修铁栅栏围墙200米，每米200元，小计4万元；5、厂区亮化并安装监控设备，小计10万元。6、其他资金10万元。共需资金105.5万元。                                                                                                     项目建成后，资产归村集体所有，由村委会（村级合作社组织）统一管理和维护。</t>
  </si>
  <si>
    <t>项目建成后，可带动当地农牧民群众就近就地就业，主要从事果蔬（土豆淀粉、粉条、薯片）生产、加工、销售等。每户每年增收1000元以上。</t>
  </si>
  <si>
    <t>阔什萨特玛村馕产业基地建设</t>
  </si>
  <si>
    <t>阔什萨特玛村馕产业基地按照“旅游+文化”的发展模式，以传承新疆美食，解决劳动力就业为目的，带动当地餐饮、购物（农副产品）、休闲娱乐进一步发展。1、在该村达西湖景区（或小巴扎市场）建设400㎡馕产业基地（包括生产参观区200㎡、文化展示区100㎡、特色产品销售区100㎡），每平方米1250元，小计50万元；2、修建2个休闲美食长廊（长10米、宽5米左右，带休闲座椅），每个长廊5.5万元，小计11万元；3、购买和面机10台，每台补助5000元，小计5万元；4、购买（安装）馕坑10个，每个补助10000元，小计10万元；5、购买烤箱5个，每个补助5000元，小计2.5万元；6、购买操作台10张（加厚不锈钢铁皮），每个补助2500元，小计2.5万元；7、修建完善1000㎡停车场、周边环境绿化、完善其他设施等小计15万元。建设该项目，还需要项目前期费4万元。项目建成后，资产归村集体所有，由村委会（村级合作社组织）统一管理和维护，该项目将直接带动20户贫困户从事馕加工、特色旅游（餐饮、小吃等）产业，同时间接带动周边30户以上农户销售农副产品。</t>
  </si>
  <si>
    <t>项目建成后，资产归村集体所有，由村委会（村级合作社组织）统一管理和维护，该项目将直接带动100户贫困户从事馕、红枣、鸡蛋等农副产品经营销售，促进旅游（餐饮、小吃等）产业发展，实现年人均增收500元以上。</t>
  </si>
  <si>
    <t>阔什萨特玛村达西湖旅游产业建设</t>
  </si>
  <si>
    <t>阔什萨特玛村达西湖总面积约1500亩，其中水面面积700余亩（村集体所有），湖区鸟类成群、风景优美、旅游资源独特，为进一步发展该村旅游产业，计划投入104.36万元，建设如下内容：
1、投放300克以上鱼苗6吨，每吨2.5万元，小计15万元；2、船只停靠简易木质码头2座，每座1万元，小计2万元；3、旅游船只10只，小计7.5万元；4、休闲桌椅20套，每套2030元（6座.150*80CM），小计4.06万元;5、救生衣50套，每套100元，小计0.5万元；6、木质休闲凉棚3个，每个50000元，小计15万元；7、钓鱼台3个，每个5000元，小计1.5万元；8、购置垃圾箱20个，每个400元，小计0.8万元；9、建设停车场2000㎡，地坪硬化每平方120元计算，小计24万元；10、修建四角凉亭3个，每个2万元；八角凉亭1个，每个5万元，小计11万元；11、修建1.5米宽步行栈道500米，每米300元，小计15万元；12、景区移栽垂柳等树木和绿化5万元。建设该项目，还需要项目前期费3万元。项目建成后，资产归村集体所有，由村委会（村级合作社组织）统一管理和维护，该项目将直接带动15户贫困户从事特色旅游（餐饮、小吃等）产业，同时间接带动周边30户以上农户销售农副产品。</t>
  </si>
  <si>
    <t>项目建成后，资产归村集体所有，由村委会（村级合作社组织）统一管理和维护，该项目将直接或间接带动60户贫困户从事特色旅游（餐饮、小吃等）产业，实现人均增收500元以上。</t>
  </si>
  <si>
    <t>建设冷库一座投入资金60万元，库房面积150平米。</t>
  </si>
  <si>
    <t>为江大铁日木村建冷库，红枣、加工、冷库保鲜问题带动36户脱贫户及周边农民大力发展红枣种植业做好产业发展，完善产业链，优先吸纳有意愿有能力的脱贫户就近就地就业，预计可带动增加脱贫人口全年总收入300元以上。</t>
  </si>
  <si>
    <t>计划新建水渠1.6公里，宽40长870米（每公里20万）。宽60长400米（每公里25万元）。1.2米U型防渗渠1.1公里，每公里40万元，共计需要资金67.4万元。产权归村集体所有。共计16户受益，户均年增收200元左右，包括项目的前期及竣工审计费用（工程设计、招标、监理、审计等相关费用）。</t>
  </si>
  <si>
    <t>产权归村集体所有,户均年增收200元左右</t>
  </si>
  <si>
    <t>计划新建防渗渠宽（0.6U）农田灌溉水渠总长4.5公里，每公里25万元，需112.5万元，阿瓦提主干区水渠设置拦水闸门5个（每个3000元），共计需要资金114万元。产权归村集体所有。共计12户受益，户均年增收200元左右，包括项目的前期及竣工审计费用（工程设计、招标、监理、审计等相关费用）。</t>
  </si>
  <si>
    <t>计划对铁热格勒克库勒村新建排碱渠，2.75公里，每公里8万元，共需要资金22万元。产权归村集体所有。共计12户受益，户均年增收100元左右，包括项目的前期及竣工审计费用（工程设计、招标、监理、审计等相关费用）。</t>
  </si>
  <si>
    <t>产权归村集体所有,户均年增收100元左右</t>
  </si>
  <si>
    <t>塔格艾日克村新修1/2UD100防渗渠6处3.6公里，每公里35万元，共计需要资金126万元，产权归村集体所有。共计11户受益，户均年增收200元左右，包括项目的前期及竣工审计费用（工程设计、招标、监理、审计等相关费用）。</t>
  </si>
  <si>
    <t>预计11户受益，户均年增收200元左右，提高收入，产权归村集体所有</t>
  </si>
  <si>
    <t>基础设施建设项目</t>
  </si>
  <si>
    <t>塔格艾日克村干渠安装1.5米高的铁护栏，长度4公里，降低用水安全同时改善人居环境。每每米185元，共计需要资金74万元。包括项目的前期及竣工审计费用（工程设计、招标、监理、审计等相关费用）.</t>
  </si>
  <si>
    <t>降低用水安全同时改善人居环境</t>
  </si>
  <si>
    <t>绿化用水管道建设</t>
  </si>
  <si>
    <t>从三十八团灌溉用水西支干处为我镇新建600mm绿化用水管道5公里，每公里130万元，需650万元。解决全镇生态绿化用水问题，产权归属苏塘村民委员会。</t>
  </si>
  <si>
    <t>建设绿化用水管道，加快全镇美丽乡村建设进度，使镇区绿化更加美观</t>
  </si>
  <si>
    <t>低质土地整治</t>
  </si>
  <si>
    <t>奥依亚依拉克镇苏塘村、布古纳村、色日克阔勒村</t>
  </si>
  <si>
    <t>对万亩耕地中的低质土地整治5000亩，每亩补助1500元，需750万。整治内容包括土地改良平整、滴灌设施等。产权归属各村民委员会，每个村1300亩。</t>
  </si>
  <si>
    <t>做好饲草种植基地服务，带动牧民增收致富，完善落实镇策村策中饲料储备基地的作用，饲草自种自用，做好低成本养殖。</t>
  </si>
  <si>
    <t>桥梁建设</t>
  </si>
  <si>
    <t>阿克提坎墩乡托格拉克艾格勒村一组</t>
  </si>
  <si>
    <t>计划为托格拉克艾格勒村四组排碱渠修建钢筋混凝土结构过水桥2座，宽6m、长10m，共需资金20万元。</t>
  </si>
  <si>
    <t>项目实施后，有效解决防渗功能，为扩大种植规模节约成本，预计户均每亩节约成本20-30元左右，资产归村集体所</t>
  </si>
  <si>
    <t>为色格孜勒克希庞村二组800亩集体土地新建主干渠5公里，400元/m，需配设闸门12个，400元/个，共需资金200.48万元，受益户共计13户。</t>
  </si>
  <si>
    <t>项目实施后，解决13户贫困户及周边农户农业灌溉的需求，解决防渗功能，为扩大种植规模节约成本，预计户均每亩节约成本20-30元左右，资产归村集体所</t>
  </si>
  <si>
    <t>修建柏油路</t>
  </si>
  <si>
    <t>阿克提坎墩乡伊斯克吾塔克村三组</t>
  </si>
  <si>
    <t xml:space="preserve">1、对伊斯克吾塔克村三组居民点机耕道路进行修建，共计5公里（路面宽度为4m，铺设柏油厚度为5cm)，400元/m，共需200万元。                                                                                                     </t>
  </si>
  <si>
    <t>项目实施后，保障了农业机械作用的发挥，更加方便先进的农业机械出入农田，更有助于解放劳动力。</t>
  </si>
  <si>
    <t>阿克提坎墩乡伊斯克吾塔克村一组</t>
  </si>
  <si>
    <t>对伊斯克吾塔克村一组修建排碱渠，共计1公里（上口为11m，下口为1m，深度为2.5m）70元/m,需资金7.5万元。</t>
  </si>
  <si>
    <t>通过绿化管网的建设，可有效的提高灌溉方式，预计户均每亩节约成本20-30元左右，资产归村集体所</t>
  </si>
  <si>
    <t>为库拉木勒克村昆仑古村新建石头砌防渗渠3公里，配套闸门和其他设施，通过当地农户投工投劳方式建设，每公里25万元，共计费用75万元。包括项目的前期及竣工审计费用（工程设计、招标、监理、审计等相关费用）。</t>
  </si>
  <si>
    <t>预计覆盖脱贫户50户，为昆仑古村绿化提供基础用水，美化环境，为旅游扶贫创造有利条件。</t>
  </si>
  <si>
    <t>在萨尔瓦墩两个住宅小区内新建40（方板）防渗渠约10公里，设计流量0.2，配套桥涵、闸门等附属设施，35.5万/公里，共需资金355万元。</t>
  </si>
  <si>
    <t>提高定居基础设施建设，改善居民生活环境</t>
  </si>
  <si>
    <t>建设防渗渠9.15公里，其中：一组2300米修建1/2UD60防渗渠，涉及13户贫困户140亩地，二组1150米修建1/2UD60防渗渠，涉及14户贫困户119亩地，三组4000米修建1/2UD60防渗渠，涉及4户贫困户22亩地，四组1700米修建1/2UD60防渗渠，涉及15户贫困户246亩地.根据实际相应配涵洞、节水闸门等设施。造价：1/2UD60防渗渠每公里25万元。资产归村委会所有，带动34建档立卡贫困户增收250元。</t>
  </si>
  <si>
    <t>改善村容村貌，改善生活环境</t>
  </si>
  <si>
    <t>建设防渗渠4.6公里（1/2UD60防渗渠500米、1/2UD80防渗渠3600米、1/2UD120防渗渠500米），其中：一组2400米修建1/2UD80防渗渠,二组1200米修建1/2UD80防渗渠，二组500米修建1/2UD120防渗渠，三组500米修建1/2UD60防渗渠。根据实际相应配涵洞、节水闸门等设施。造价：1/2UD60防渗渠每公里25万元，1/2UD80防渗渠每公里30万元,1/2UD120防渗渠每公里35万元。资产归村委会所有，带动13建档立卡贫困户增收250元。</t>
  </si>
  <si>
    <t>新建1/2UD120防渗渠3公里，设计流量1.2m3/s，根据实际相应配涵洞、节水闸门等设施，灌溉面积5000亩，受益贫困户13户。每公里40万元。资产归村委会所有，带动13建档立卡贫困户增收。</t>
  </si>
  <si>
    <t>路灯建设</t>
  </si>
  <si>
    <t>在居民区内新建太阳能路灯379盏（配置为每40米一盏灯），每盏0.45万元，共计170.55万元。</t>
  </si>
  <si>
    <t>建设太阳能路灯，加快全镇美丽乡村建设进度，亮化镇内辖区</t>
  </si>
  <si>
    <t>特色长廊建设</t>
  </si>
  <si>
    <t>在镇域内新建700米葡萄特色长廊一个，每米补助800元，包括材料费、人工费、葫芦种子费、葡萄苗费等，需56万元。</t>
  </si>
  <si>
    <t>通过特色长廊建设项目，在镇域内打造一个特色步行街，美化村容村貌。</t>
  </si>
  <si>
    <t>南屯火车站站前广场建设</t>
  </si>
  <si>
    <t>新建站前广场4000平方米，体现文化娱乐、商贸物流服务等功能。其中站前地面硬化4000平方米，每平方1000元。需400万元，新建游客服务中心150平方米，每平米2500元，需37.5万元，宣教馆200平方米，每平方2500元，需50万元</t>
  </si>
  <si>
    <t>新建南屯火车站站前广场，可带动牧民群众就近就地就业，促进当地文化娱乐、商贸物流，为实现乡村振兴奠定基础。</t>
  </si>
  <si>
    <t>乡村环境整治</t>
  </si>
  <si>
    <t xml:space="preserve">  为进一步改善环境，美化家园，为农户提供夏季乘凉及种植藤类增收渠道，在克亚克勒克村三组集中居民点新建一条620米的“绿色长廊”，800元/米，预计投资49.6万元。</t>
  </si>
  <si>
    <t>进一步改善乡村环境，为群众提供生活、生产方便，改变脏乱差现象，提升农户幸福指数，对种植有价值的水果，每年可增收2000元。</t>
  </si>
  <si>
    <t>采购健身器材</t>
  </si>
  <si>
    <t>拟购买托格拉克艾格勒村村民文化活动广场配套健身器材。台式双人漫步机2台、太极揉推器（4寸水泥固定）2台、三位扭腰器2台、上肢牵引器2台、骑马机2台（螺丝固定）、腰背按摩器（4寸水泥固定）2台、双人跷跷板（4寸水泥固定）2台、双人坐蹬训练器（4寸水泥固定）2台、腹肌板2台、秋千荡椅2台、跑步机（实心轴）2台、加厚高低杠（4寸水泥固定）2台、划船器（联动式）2台、椭圆机2台、双人浪板2台。共需资金3.2万元。</t>
  </si>
  <si>
    <t>通过完善农村健身器材，不仅有效的改善农村村容村貌，还可以提高本村村民的生活质量。</t>
  </si>
  <si>
    <t>公交站台</t>
  </si>
  <si>
    <t>为托格拉克艾格拉格艾格勒村修建公交站台3座，共需资金30万元。</t>
  </si>
  <si>
    <t>通过修建公交站，可有效的提高了村民出行的便捷方式，节省成本的同时节省时间。</t>
  </si>
  <si>
    <t>铺设砂石路</t>
  </si>
  <si>
    <t>阿克提坎墩乡色格孜勒克希庞村至伊斯科吾塔克村道路</t>
  </si>
  <si>
    <t>重建砂石路3公里，路宽6m，砂石料垫层不少于30cm，刮平压实，每公里15万元，需资金45万元。12座桥，每座1.5万元，需资金18万元。</t>
  </si>
  <si>
    <t>项目实施后，不但便捷了农户出行，更有效解决农户农作物运营方式，可有效的带动当地产业的发展。</t>
  </si>
  <si>
    <t>电力设施建设</t>
  </si>
  <si>
    <t>为库拉木勒克村昆仑古村旅游景区通大电网，保障景区正常用电，接三相电1.5公里，每公里100万元，共计150元元。包括项目的前期及竣工审计费用（工程设计、招标、监理、审计等相关费用）。</t>
  </si>
  <si>
    <t>完善昆仑古村电网设施建设，保障景区正常生产生活用电，为景区旅游发展建设创造有利条件，带动贫困群众旅游增收，建成后产权归村集体所有。</t>
  </si>
  <si>
    <t>饮水工程建设</t>
  </si>
  <si>
    <t>为库拉木勒克村昆仑古村旅游景区通自来水，保障景区正常用水，铺设主管道（PE管Φ110管，0.8Mpa）3000米，每米70元，计21万元；支管道（PE管Φ32管，0.8Mpa）1500米，每米35元，计5.25万元；配套窨井12个，沉沙池1座，计23.25万元。共需资金49.5万元，包括项目的前期及竣工审计费用（工程设计、招标、监理、审计等相关费用）。</t>
  </si>
  <si>
    <t>完善昆仑古村水网设施建设，保障景区正常生产生活用水，为景区旅游发展建设创造有利条件，带动贫困群众旅游增收，建成后产权归村集体所有。</t>
  </si>
  <si>
    <t>路灯建设项目</t>
  </si>
  <si>
    <t>托格拉克勒克乡</t>
  </si>
  <si>
    <t>计划投入120万元，安装太阳能路灯200盏，每盏灯6000元（包括施工安装费），城西检查站沿591专线路段。改善基础设施建设功能，方便群众出行，确保道路交通安全。</t>
  </si>
  <si>
    <t>改善人居环境，方便群众出行，增强基础设施建设水平，并长期受益。</t>
  </si>
  <si>
    <t>道路照明建设项目</t>
  </si>
  <si>
    <t>计划投入210万元，1、安装9米智能太阳能路灯200盏，每盏灯6000元（包括施工安装费），城西检查站沿591专线路段。2、在阿日希村、扎滚鲁克村、阔什艾日克村、托格拉克勒克村、加瓦艾日克村主要路段安装6米智能太阳能路灯200盏，每盏灯4500元（包括施工安装费）。完善基础设施建设功能，方便群众出行，确保道路交通安全。</t>
  </si>
  <si>
    <t>在昆其布拉克村（牧区）其格代阔勒萨依河至老村委会修建4000米饮水管道，使用φ63PE给水管，配套建设蓄水池共2座，每座10万，解决昆其布拉克村群众饮水问题，管道采购及实施建设每公里5万元，共需资金40万元。</t>
  </si>
  <si>
    <t>乡村道路建设</t>
  </si>
  <si>
    <t>阿羌镇阿羌村、依山干村、萨尔干吉村、喀特勒什村、吐拉村、昆其布拉克村</t>
  </si>
  <si>
    <t>位于国道1869处修建一条长约7公里的乡村道路，加快农业发展生产使用，每公里45万元，合计投资315万元。</t>
  </si>
  <si>
    <t>改善人居环境，提高人民群众居住环境满意度，提升农牧民群众的幸福感。</t>
  </si>
  <si>
    <t>凯赛尔·喀斯木、蒋德军</t>
  </si>
  <si>
    <t>阿羌镇萨尔干吉村村牧区牧点</t>
  </si>
  <si>
    <t>在山区萨尔干吉村修建长2000米，宽4.5米砂石道路一条，以此解决贫困牧民出行、放牧及管理苜蓿地等需求，共需投入资金18万元。</t>
  </si>
  <si>
    <t>健身广场</t>
  </si>
  <si>
    <t>2021年计划修建2个牧民健身广场，面积约为1000平方米。配套各类健身活动设施。每个健身广场需投入30万元，共60万元。</t>
  </si>
  <si>
    <t>煤改电</t>
  </si>
  <si>
    <t>对贫困户家中取暖设施进行改造，每户补助12000元，改造电暖气，改造80户，其中古再勒村40户，阿热勒村20户，亚喀吾斯塘村20户。每年户均可降低取暖开支1000元以上。</t>
  </si>
  <si>
    <t>每户减少开支1000元以上</t>
  </si>
  <si>
    <t>新建围墙</t>
  </si>
  <si>
    <t>美好家园小区居民区围墙改建9500米，每米补助280元，需资金266万元。</t>
  </si>
  <si>
    <t>改善居住环境</t>
  </si>
  <si>
    <t>庭院整治</t>
  </si>
  <si>
    <t>按照四区分离要求，每户补助4000元，共补助90户，需资金36万元。</t>
  </si>
  <si>
    <t>改善人居环境</t>
  </si>
  <si>
    <t>煤改电入户项目</t>
  </si>
  <si>
    <t>阔什萨特玛乡阔什萨特玛村、阿勒玛铁热木村、托盖苏拉克村、苏尕克布拉克村</t>
  </si>
  <si>
    <t>为全乡煤改电建设的农户400户，入户暖气设备进行补助，每户补0.79万元，需要资金316万元。</t>
  </si>
  <si>
    <t>可解决400户农户无污染供暖问题，极大地改善人居环境和生活质量。</t>
  </si>
  <si>
    <t>农村人居环境整治项目</t>
  </si>
  <si>
    <t>阔什萨特玛乡</t>
  </si>
  <si>
    <t>为巩固拓展脱贫攻坚成果同乡村振兴有效衔接，计划为全乡四个行政村铺设路沿石20公里、2公里人行道，路沿石每公里10万元，人行道每公里28万元，共需要256万元。</t>
  </si>
  <si>
    <t>项目实施后，改善了农户出行状况，降低了道路交通安全风险隐患，解决农户农作物运营销售等，改善了群众生活条件。</t>
  </si>
  <si>
    <t>综合文化广场项目</t>
  </si>
  <si>
    <t>在苏尕克布拉克村村委会旁西边新建文化广场一处，占地两块，其中一块地在村委会门口马路左边，面积1200平方米，另一块地在马路右边，面积850平方米，共2000平方米。在马路左边修建标准篮球场和室外健身场地各一处，对篮球场、健身场地地面硬化，面积800平方米，每平方米150元，需要资金12万元；篮球场铺设环保塑胶地板，配备篮球架1对，需要30万元；篮球场安装照明灯4盏，每盏4500元，需要1.8万元，垃圾箱4个，需0.12万元；在马路右边修建休闲娱乐广场一处，对休闲广场地面硬化600平方米，每平方米150元，需要资金9万元，配备音响设备1套，需1万元，路灯4盏，需1.8万元，垃圾箱4个，需0.12万元，休闲长椅5个，需要资金0.5万元；
该项目前期费用2万元，项目建成后，资产归村集体所有，由村委会统一管理。项目共需资金58.34万元。</t>
  </si>
  <si>
    <t>通过建设篮球场提升年轻人的综合素质，强健体魄，提升幸福指数，使年轻人有休闲娱乐的好去处。</t>
  </si>
  <si>
    <t>葡萄长廊建设项目</t>
  </si>
  <si>
    <t>在苏尕克布拉克村一组建设葡萄长廊，长335米；三组建设葡萄长廊，长200米，葡萄长廊采用钢结构建设，总长535米，高3米，按每米350元算，需要资金18.8万元。</t>
  </si>
  <si>
    <t>项目建成后，资产归村集体所有，由村委会统一管理。壮大村集体经济。</t>
  </si>
  <si>
    <t>在苏尕克布拉克村二组灌溉大渠上建铁桥一座，桥长7米，宽3米，桥两边装防护栏，按每平米1万元计算，需要资金21万元。</t>
  </si>
  <si>
    <t>人居环境整治</t>
  </si>
  <si>
    <t>修建人行道4.5公里（宽1.6米），每米320元，合计144万元；修建路沿石9.7公里，每米120元，合计116.4万元。共计260.4万元，通过项目的建成，方便群众出行等，提供交通便利和安全性。</t>
  </si>
  <si>
    <t>为丰富农牧民群众文化生活，在新村委会旁边新建文化广场1座，占地面积1200平方米，需要24万元。安装练球架1套，共计1万元，照明灯4个，每个4500元，共计1.8万元。合计26.8万元</t>
  </si>
  <si>
    <t>建设9.2公里路灯，30米1盏，共计306盏，其中：一组1100米、二组3370米、三组到六组2480米、四组470米、五组1700米，太阳能路灯杆高6米，双太阳能板，60瓦光源，锂电池，基座长宽深不小于40X40X60，配套控制器，每套太阳能路灯补助4000元。资产归村委会所有，优化乡村基础设施，方便出行。</t>
  </si>
  <si>
    <t>在集中居民点新建太阳能路灯90盏，太阳能路灯杆高6米，双太阳能板，60瓦光源，锂电池，基座长宽深不小于40X40X60，配套控制器，每套太阳能路灯补助4000元，共计需36万元。资产归村委会所有，优化乡村基础设施，方便出行。</t>
  </si>
  <si>
    <t>3000米村民道路每30米安装1盏太阳能路灯，共需100盏，太阳能路灯杆高6米，双太阳能板，60瓦光源，锂电池，基座长宽深不小于40X40X60，配套控制器，每套太阳能路灯补助4000元。资产归村委会所有，优化乡村基础设施，方便出行。</t>
  </si>
  <si>
    <t>劳务奖补</t>
  </si>
  <si>
    <t>就业和技能技术培训工程</t>
  </si>
  <si>
    <t>为积极鼓励牧民群众外出务工就业，按照20元/人/天进行奖补，全年累计外出务工4万人次。需奖补资金80万元。</t>
  </si>
  <si>
    <t>对全镇牧民群众外出务工进行劳务奖补，积极调动牧民群众外出务工积极性，按照每人每天可创收100元计算。可实现劳务创收400万元。</t>
  </si>
  <si>
    <t>鼓励贫困户夏季收割芦苇2000吨，每吨奖励100元，按照贫困户实际收割吨数每吨奖励100元，资金发放完为止。</t>
  </si>
  <si>
    <t>鼓励贫困户夏季收割芦苇2000吨，每吨奖励100元，按照贫困户实际收割吨数每吨奖励100元。可以带动劳动力的同时也可以增加收入。</t>
  </si>
  <si>
    <t>计划总投资150万元，规划建设商业门面房4套。建设内容：1、在兰干村新建砖混框架结构商业门面房100平方米，阔什艾日克村新建砖混框架结构商业门面房100平方米，扎滚鲁克村新建砖混框架结构商业门面房100平方米，托格拉克勒克村新建砖混框架结构商业门面房100平方米，每平方米2500元，合计100万元；2、门面房配套水、电、排水设施，包括室外地面硬化、绿化等辅助工程；合计40万元。3、项目前期费用含三通一平合计10万元。项目建成后资产归村集体所有，鼓励贫困户自主创业经营或对外出租产生效益，带动经济发展。</t>
  </si>
  <si>
    <t>资产归村集体所有。依托亚森江烤肉店成立畜牧等农产品销售及餐饮服务农民专业合作社，建立阿日希村扶贫支撑点，打造且末烤肉知名品牌，逐步发展成为且末县烤肉市场前店。同时，通过特色烤肉带动10户贫困户及周边群众销售畜牧及农副产品（烤肉、酸奶、烤包子、馕、鸽子、土鸡蛋）等特色餐饮。实现年利润10万元以上。</t>
  </si>
  <si>
    <t>阔什萨特玛乡阿勒玛铁热木村、阔什萨特玛村、托盖苏拉克村</t>
  </si>
  <si>
    <t>贫困户收割芦苇和秸秆粉碎制作青储饲料每吨奖励100元，经行业部门验收合格后予以奖励，计划奖补3000吨，按照贫困户申报验收先后顺序予奖补，奖完为止。</t>
  </si>
  <si>
    <t>激发农民内生动力，预计每户均增收800元</t>
  </si>
  <si>
    <t>巴格艾日克乡阿其玛艾日克村、克仁艾日克村、科台买艾日克村、巴格艾日克村、江大铁日木村、其盖喀什村</t>
  </si>
  <si>
    <t>我乡贫困户夏季收割芦苇2000吨，每吨补助100元，资金发放完为止。</t>
  </si>
  <si>
    <t>鼓励脱贫户收割芦苇青贮饲养，预计减少饲草料成本200元，推广长草短喂饲养方式，有助于牲畜快速增长，预计户均增收100元。</t>
  </si>
  <si>
    <t>务工奖补</t>
  </si>
  <si>
    <t>对贫困户2021年家庭困难家庭、贫困人口外出务工，每天补助10元，统计按照外出务工天数多者，优先考虑发放。</t>
  </si>
  <si>
    <t>鼓励脱贫户外出务工就业，加大就业扶持一批力度，保证每户家庭至少1名劳动力外出就业，实现稳定增收，预计每户增收1000元</t>
  </si>
  <si>
    <t>以奖代补</t>
  </si>
  <si>
    <t>巴格艾日克乡有机红枣种植贫困户87户，其中：巴格艾日克村44户、阿其玛艾日克村7户、科台买艾日克村10户、江大铁日木村24户、克仁艾日克村2户，共计556.3亩（包含19户无劳动力家庭89亩有机红枣地），结合有机绿洲发展战略，计划将贫困户有红枣地种植户实施奖补详情如下：
1、目前现有有机红枣每亩施足腐熟农家肥2立方米以上的以奖代补200公斤经第三方认证的商品生物有机肥，贫困户每亩红枣地以奖代补336元，贫困户补助556.3亩，需资金18.69168万元；
2、为贫困户红枣地以奖代补有机枣园允许使用氨基酸、海藻酸、沼液等20元/亩，每亩补助15元，贫困户补助556.3亩，需资金0.83445万元。</t>
  </si>
  <si>
    <t>通过农家肥以奖代补减少耕地化肥使用量，降低种植成本，有效提高农家肥收集率和利用率发展有机绿色农产农产品，一定程度上提高贫困家庭发展种养殖积极性，预计每户降低成本200元。增收300元以上。</t>
  </si>
  <si>
    <t>我乡有红枣地的贫困户171户（巴格艾日克村53户、阿其玛艾日克村13户、科台买艾日克村34户、江大铁日木村41户、克仁艾日克村14户，其盖喀什村16户），共有红枣地1336.8亩(其中包含红枣地被他人管理的43亩，无劳动力31户，161.8亩)。结合有机绿洲发展战略，计划将贫困户枣园做好病虫害、越冬防护措施等进行奖补，建设内容如下：
1、捕食螨2元/袋，按枣园株行距2×6的有效株数55株计算，每亩需要28袋、56元，建档立卡贫困户171户，每亩以奖代补45元；1336.8亩、需要资金6.0156万元。
2、大球蚧每年防治两次（第一次石硫合剂防治20元/亩，第二次矿物油+苦参碱20元/亩），每亩需投入40元，建档立卡贫困户每亩以奖代补30元；1336.8亩、需要资金4.0104万元。
3、越冬防护材料费30元∕亩，建档立卡贫困户每亩以奖代补20元；1336.8亩、需要资金2.6736万元。
绩效效益：户均每亩土地增收100元。</t>
  </si>
  <si>
    <t>通过农家肥捕食螨以奖代补,贯彻有机绿色发展战略，减少农药喷洒率，加强农作物过冬防护能力减少死亡率提高成活率，有效提高农产品数量和质量，增产增收100元。</t>
  </si>
  <si>
    <t>计划修建规模面积4200㎡，其中：砂石料填埋路面3000㎡，厚度为1米，每平方米40元；水泥地坪1200㎡，每平方米180元，设置彩钢板门面房10个,每个30㎡，每平方米700元；资产归村委会所有，受益贫困户50户。</t>
  </si>
  <si>
    <t>6528252021229</t>
  </si>
  <si>
    <r>
      <rPr>
        <sz val="10"/>
        <color indexed="8"/>
        <rFont val="方正仿宋_GBK"/>
        <charset val="134"/>
      </rPr>
      <t>且末县塔提让引水枢纽工程</t>
    </r>
  </si>
  <si>
    <r>
      <rPr>
        <sz val="10"/>
        <color indexed="8"/>
        <rFont val="方正仿宋_GBK"/>
        <charset val="134"/>
      </rPr>
      <t>改建</t>
    </r>
  </si>
  <si>
    <r>
      <rPr>
        <sz val="10"/>
        <rFont val="宋体"/>
        <charset val="134"/>
      </rPr>
      <t>基本农田</t>
    </r>
    <r>
      <rPr>
        <sz val="10"/>
        <rFont val="Times New Roman"/>
        <charset val="134"/>
      </rPr>
      <t>-</t>
    </r>
    <r>
      <rPr>
        <sz val="10"/>
        <rFont val="宋体"/>
        <charset val="134"/>
      </rPr>
      <t>农田排水系统改造项目</t>
    </r>
  </si>
  <si>
    <r>
      <rPr>
        <sz val="10"/>
        <color indexed="8"/>
        <rFont val="方正仿宋_GBK"/>
        <charset val="134"/>
      </rPr>
      <t>塔提让镇</t>
    </r>
  </si>
  <si>
    <r>
      <rPr>
        <sz val="10"/>
        <color rgb="FF000000"/>
        <rFont val="方正仿宋_GBK"/>
        <charset val="134"/>
      </rPr>
      <t>修建他提让镇引水枢纽一座（</t>
    </r>
    <r>
      <rPr>
        <sz val="10"/>
        <color rgb="FF000000"/>
        <rFont val="Times New Roman"/>
        <charset val="134"/>
      </rPr>
      <t>2</t>
    </r>
    <r>
      <rPr>
        <sz val="10"/>
        <color rgb="FF000000"/>
        <rFont val="方正仿宋_GBK"/>
        <charset val="134"/>
      </rPr>
      <t>孔引水闸、</t>
    </r>
    <r>
      <rPr>
        <sz val="10"/>
        <color rgb="FF000000"/>
        <rFont val="Times New Roman"/>
        <charset val="134"/>
      </rPr>
      <t>2</t>
    </r>
    <r>
      <rPr>
        <sz val="10"/>
        <color rgb="FF000000"/>
        <rFont val="方正仿宋_GBK"/>
        <charset val="134"/>
      </rPr>
      <t>孔泄洪闸）延伸他提让干渠</t>
    </r>
    <r>
      <rPr>
        <sz val="10"/>
        <color rgb="FF000000"/>
        <rFont val="Times New Roman"/>
        <charset val="134"/>
      </rPr>
      <t>800</t>
    </r>
    <r>
      <rPr>
        <sz val="10"/>
        <color rgb="FF000000"/>
        <rFont val="方正仿宋_GBK"/>
        <charset val="134"/>
      </rPr>
      <t>米，共需资金</t>
    </r>
    <r>
      <rPr>
        <sz val="10"/>
        <color rgb="FF000000"/>
        <rFont val="Times New Roman"/>
        <charset val="134"/>
      </rPr>
      <t>3000</t>
    </r>
    <r>
      <rPr>
        <sz val="10"/>
        <color rgb="FF000000"/>
        <rFont val="方正仿宋_GBK"/>
        <charset val="134"/>
      </rPr>
      <t>万元。</t>
    </r>
  </si>
  <si>
    <r>
      <rPr>
        <sz val="8"/>
        <color indexed="8"/>
        <rFont val="方正仿宋_GBK"/>
        <charset val="134"/>
      </rPr>
      <t>通过对枢纽、渠系改造，提高用水效率，达到节水目地；满足用水户用水需求，促进农业发展</t>
    </r>
  </si>
  <si>
    <r>
      <rPr>
        <sz val="10"/>
        <rFont val="方正仿宋_GBK"/>
        <charset val="134"/>
      </rPr>
      <t>张继刚</t>
    </r>
  </si>
  <si>
    <t>6528252021228</t>
  </si>
  <si>
    <r>
      <rPr>
        <sz val="10"/>
        <color indexed="8"/>
        <rFont val="方正仿宋_GBK"/>
        <charset val="134"/>
      </rPr>
      <t>且末县农村灌溉引水系统维修改造项目</t>
    </r>
  </si>
  <si>
    <r>
      <rPr>
        <sz val="10"/>
        <rFont val="方正仿宋_GBK"/>
        <charset val="134"/>
      </rPr>
      <t>改建</t>
    </r>
  </si>
  <si>
    <r>
      <rPr>
        <sz val="10"/>
        <color indexed="8"/>
        <rFont val="方正仿宋_GBK"/>
        <charset val="134"/>
      </rPr>
      <t>塔提让镇、英吾斯塘乡、琼库勒乡、阿羌镇、阿克提坎墩乡、阔什萨特玛乡、阿热勒镇、托格拉克勒克乡、巴格艾日克乡</t>
    </r>
  </si>
  <si>
    <r>
      <rPr>
        <sz val="10"/>
        <color indexed="8"/>
        <rFont val="方正仿宋_GBK"/>
        <charset val="134"/>
      </rPr>
      <t>全县范围内损坏严重的灌溉渠道进行维修养护，共计</t>
    </r>
    <r>
      <rPr>
        <sz val="10"/>
        <color indexed="8"/>
        <rFont val="Times New Roman"/>
        <charset val="134"/>
      </rPr>
      <t>200km</t>
    </r>
    <r>
      <rPr>
        <sz val="10"/>
        <color indexed="8"/>
        <rFont val="方正仿宋_GBK"/>
        <charset val="134"/>
      </rPr>
      <t>，对不能满足灌溉方要求的渠道进行改造，共计</t>
    </r>
    <r>
      <rPr>
        <sz val="10"/>
        <color indexed="8"/>
        <rFont val="Times New Roman"/>
        <charset val="134"/>
      </rPr>
      <t>125km</t>
    </r>
    <r>
      <rPr>
        <sz val="10"/>
        <color indexed="8"/>
        <rFont val="方正仿宋_GBK"/>
        <charset val="134"/>
      </rPr>
      <t>，并配套相应设施，共需资金</t>
    </r>
    <r>
      <rPr>
        <sz val="10"/>
        <color indexed="8"/>
        <rFont val="Times New Roman"/>
        <charset val="134"/>
      </rPr>
      <t>15000</t>
    </r>
    <r>
      <rPr>
        <sz val="10"/>
        <color indexed="8"/>
        <rFont val="方正仿宋_GBK"/>
        <charset val="134"/>
      </rPr>
      <t>万元</t>
    </r>
  </si>
  <si>
    <r>
      <rPr>
        <sz val="8"/>
        <color indexed="8"/>
        <rFont val="方正仿宋_GBK"/>
        <charset val="134"/>
      </rPr>
      <t>通过对渠系维修、改造，提高用水效率，达到节水目地；通过对现状渠系的改建，满足用水户用水需求，促进农业发展</t>
    </r>
  </si>
  <si>
    <t>6528252021227</t>
  </si>
  <si>
    <t>且末县盐碱地改良示范项目</t>
  </si>
  <si>
    <r>
      <rPr>
        <sz val="10"/>
        <rFont val="方正仿宋_GBK"/>
        <charset val="134"/>
      </rPr>
      <t>新建</t>
    </r>
  </si>
  <si>
    <t>基本农田-盐碱地改良</t>
  </si>
  <si>
    <r>
      <rPr>
        <sz val="10"/>
        <color indexed="8"/>
        <rFont val="方正仿宋_GBK"/>
        <charset val="134"/>
      </rPr>
      <t>阿克提坎墩乡、阔什萨特玛乡、塔提让镇、</t>
    </r>
  </si>
  <si>
    <r>
      <rPr>
        <sz val="10"/>
        <color rgb="FF000000"/>
        <rFont val="Times New Roman"/>
        <charset val="134"/>
      </rPr>
      <t>3000</t>
    </r>
    <r>
      <rPr>
        <sz val="10"/>
        <color rgb="FF000000"/>
        <rFont val="方正仿宋_GBK"/>
        <charset val="134"/>
      </rPr>
      <t>亩地暗管排碱及治理（治理措施包括：有机肥改良、土壤深翻），共需资金</t>
    </r>
    <r>
      <rPr>
        <sz val="10"/>
        <color rgb="FF000000"/>
        <rFont val="Times New Roman"/>
        <charset val="134"/>
      </rPr>
      <t>1600</t>
    </r>
    <r>
      <rPr>
        <sz val="10"/>
        <color rgb="FF000000"/>
        <rFont val="方正仿宋_GBK"/>
        <charset val="134"/>
      </rPr>
      <t>万元</t>
    </r>
  </si>
  <si>
    <r>
      <rPr>
        <sz val="8"/>
        <color indexed="8"/>
        <rFont val="方正仿宋_GBK"/>
        <charset val="134"/>
      </rPr>
      <t>通过新建</t>
    </r>
    <r>
      <rPr>
        <sz val="8"/>
        <color indexed="8"/>
        <rFont val="Times New Roman"/>
        <charset val="134"/>
      </rPr>
      <t>3000</t>
    </r>
    <r>
      <rPr>
        <sz val="8"/>
        <color indexed="8"/>
        <rFont val="方正仿宋_GBK"/>
        <charset val="134"/>
      </rPr>
      <t>亩暗管排碱及盐碱地治理示范区，改善项目区土壤盐碱化，提高农业产量，为其他乡镇耕地盐碱化治理起到推广示范作用</t>
    </r>
  </si>
  <si>
    <r>
      <rPr>
        <sz val="10"/>
        <rFont val="方正仿宋_GBK"/>
        <charset val="134"/>
      </rPr>
      <t>周斌</t>
    </r>
  </si>
  <si>
    <t>6528252021226</t>
  </si>
  <si>
    <r>
      <rPr>
        <sz val="10"/>
        <color indexed="8"/>
        <rFont val="方正仿宋_GBK"/>
        <charset val="134"/>
      </rPr>
      <t>且末县农村庭院发展灌溉引水系统建设项目</t>
    </r>
  </si>
  <si>
    <t>住房安全工程</t>
  </si>
  <si>
    <r>
      <rPr>
        <sz val="10"/>
        <color indexed="8"/>
        <rFont val="方正仿宋_GBK"/>
        <charset val="134"/>
      </rPr>
      <t>阿克提坎墩乡、阿热勒镇、奥依亚伊拉克镇、巴格艾日克乡、库拉木勒克乡、阔什萨特玛乡、琼库勒乡、托格拉克勒克乡、英吾斯塘乡、塔提让镇、阿羌镇</t>
    </r>
  </si>
  <si>
    <r>
      <rPr>
        <sz val="10"/>
        <color indexed="8"/>
        <rFont val="方正仿宋_GBK"/>
        <charset val="134"/>
      </rPr>
      <t>全县范围内配套庭院灌溉引水渠，渠道形式为</t>
    </r>
    <r>
      <rPr>
        <sz val="10"/>
        <color indexed="8"/>
        <rFont val="Times New Roman"/>
        <charset val="134"/>
      </rPr>
      <t>40cm</t>
    </r>
    <r>
      <rPr>
        <sz val="10"/>
        <color indexed="8"/>
        <rFont val="方正仿宋_GBK"/>
        <charset val="134"/>
      </rPr>
      <t>深</t>
    </r>
    <r>
      <rPr>
        <sz val="10"/>
        <color indexed="8"/>
        <rFont val="Times New Roman"/>
        <charset val="134"/>
      </rPr>
      <t>U</t>
    </r>
    <r>
      <rPr>
        <sz val="10"/>
        <color indexed="8"/>
        <rFont val="方正仿宋_GBK"/>
        <charset val="134"/>
      </rPr>
      <t>型渠，共计</t>
    </r>
    <r>
      <rPr>
        <sz val="10"/>
        <color indexed="8"/>
        <rFont val="Times New Roman"/>
        <charset val="134"/>
      </rPr>
      <t>200km</t>
    </r>
    <r>
      <rPr>
        <sz val="10"/>
        <color indexed="8"/>
        <rFont val="方正仿宋_GBK"/>
        <charset val="134"/>
      </rPr>
      <t>，并配套相应渠系建筑物，共需资金</t>
    </r>
    <r>
      <rPr>
        <sz val="10"/>
        <color indexed="8"/>
        <rFont val="Times New Roman"/>
        <charset val="134"/>
      </rPr>
      <t>8000</t>
    </r>
    <r>
      <rPr>
        <sz val="10"/>
        <color indexed="8"/>
        <rFont val="方正仿宋_GBK"/>
        <charset val="134"/>
      </rPr>
      <t>万元</t>
    </r>
  </si>
  <si>
    <r>
      <rPr>
        <sz val="8"/>
        <color indexed="8"/>
        <rFont val="方正仿宋_GBK"/>
        <charset val="134"/>
      </rPr>
      <t>通过新建庭院渠系，满足用水户用水需求，提高用水效率，达到节水目地，促进庭院经济发展</t>
    </r>
  </si>
  <si>
    <t>6528252021225</t>
  </si>
  <si>
    <t>且末县农村人居环境整治项目（四期）</t>
  </si>
  <si>
    <r>
      <rPr>
        <sz val="10"/>
        <rFont val="方正仿宋_GBK"/>
        <charset val="134"/>
      </rPr>
      <t>其他</t>
    </r>
    <r>
      <rPr>
        <sz val="10"/>
        <rFont val="Times New Roman"/>
        <charset val="134"/>
      </rPr>
      <t>-</t>
    </r>
    <r>
      <rPr>
        <sz val="10"/>
        <rFont val="方正仿宋_GBK"/>
        <charset val="134"/>
      </rPr>
      <t>人居环境整治</t>
    </r>
  </si>
  <si>
    <r>
      <rPr>
        <sz val="10"/>
        <rFont val="方正仿宋_GBK"/>
        <charset val="134"/>
      </rPr>
      <t>阿克提坎墩乡、阿热勒镇、奥依亚伊拉克镇、巴格艾日克乡、库拉木勒克乡、阔什萨特玛乡、琼库勒乡、托格拉克勒克乡、英吾斯塘乡、塔提让镇、阿羌镇</t>
    </r>
  </si>
  <si>
    <r>
      <rPr>
        <sz val="10"/>
        <rFont val="方正仿宋_GBK"/>
        <charset val="134"/>
      </rPr>
      <t>为全县</t>
    </r>
    <r>
      <rPr>
        <sz val="10"/>
        <rFont val="Times New Roman"/>
        <charset val="134"/>
      </rPr>
      <t>11</t>
    </r>
    <r>
      <rPr>
        <sz val="10"/>
        <rFont val="方正仿宋_GBK"/>
        <charset val="134"/>
      </rPr>
      <t>个乡镇有扶贫任务的行政村建设：</t>
    </r>
    <r>
      <rPr>
        <sz val="10"/>
        <rFont val="Times New Roman"/>
        <charset val="134"/>
      </rPr>
      <t>1</t>
    </r>
    <r>
      <rPr>
        <sz val="10"/>
        <rFont val="方正仿宋_GBK"/>
        <charset val="134"/>
      </rPr>
      <t>、改造、新建村庄道路</t>
    </r>
    <r>
      <rPr>
        <sz val="10"/>
        <rFont val="Times New Roman"/>
        <charset val="134"/>
      </rPr>
      <t>27</t>
    </r>
    <r>
      <rPr>
        <sz val="10"/>
        <rFont val="方正仿宋_GBK"/>
        <charset val="134"/>
      </rPr>
      <t>公里及附属设施；</t>
    </r>
    <r>
      <rPr>
        <sz val="10"/>
        <rFont val="Times New Roman"/>
        <charset val="134"/>
      </rPr>
      <t>2</t>
    </r>
    <r>
      <rPr>
        <sz val="10"/>
        <rFont val="方正仿宋_GBK"/>
        <charset val="134"/>
      </rPr>
      <t>、铺设路沿石</t>
    </r>
    <r>
      <rPr>
        <sz val="10"/>
        <rFont val="Times New Roman"/>
        <charset val="134"/>
      </rPr>
      <t>107.5</t>
    </r>
    <r>
      <rPr>
        <sz val="10"/>
        <rFont val="方正仿宋_GBK"/>
        <charset val="134"/>
      </rPr>
      <t>公里；</t>
    </r>
    <r>
      <rPr>
        <sz val="10"/>
        <rFont val="Times New Roman"/>
        <charset val="134"/>
      </rPr>
      <t>3</t>
    </r>
    <r>
      <rPr>
        <sz val="10"/>
        <rFont val="方正仿宋_GBK"/>
        <charset val="134"/>
      </rPr>
      <t>、修建人行道</t>
    </r>
    <r>
      <rPr>
        <sz val="10"/>
        <rFont val="Times New Roman"/>
        <charset val="134"/>
      </rPr>
      <t>22.2</t>
    </r>
    <r>
      <rPr>
        <sz val="10"/>
        <rFont val="方正仿宋_GBK"/>
        <charset val="134"/>
      </rPr>
      <t>公里；</t>
    </r>
    <r>
      <rPr>
        <sz val="10"/>
        <rFont val="Times New Roman"/>
        <charset val="134"/>
      </rPr>
      <t>4</t>
    </r>
    <r>
      <rPr>
        <sz val="10"/>
        <rFont val="方正仿宋_GBK"/>
        <charset val="134"/>
      </rPr>
      <t>、修建照明路灯</t>
    </r>
    <r>
      <rPr>
        <sz val="10"/>
        <rFont val="Times New Roman"/>
        <charset val="134"/>
      </rPr>
      <t>2350</t>
    </r>
    <r>
      <rPr>
        <sz val="10"/>
        <rFont val="方正仿宋_GBK"/>
        <charset val="134"/>
      </rPr>
      <t>盏；</t>
    </r>
    <r>
      <rPr>
        <sz val="10"/>
        <rFont val="Times New Roman"/>
        <charset val="134"/>
      </rPr>
      <t>5</t>
    </r>
    <r>
      <rPr>
        <sz val="10"/>
        <rFont val="方正仿宋_GBK"/>
        <charset val="134"/>
      </rPr>
      <t>、修建垃圾清运车停车库一座，配套附属设施，购买乡村垃圾收集箱</t>
    </r>
    <r>
      <rPr>
        <sz val="10"/>
        <rFont val="Times New Roman"/>
        <charset val="134"/>
      </rPr>
      <t>375</t>
    </r>
    <r>
      <rPr>
        <sz val="10"/>
        <rFont val="方正仿宋_GBK"/>
        <charset val="134"/>
      </rPr>
      <t>个。共需资金</t>
    </r>
    <r>
      <rPr>
        <sz val="10"/>
        <rFont val="Times New Roman"/>
        <charset val="134"/>
      </rPr>
      <t>5500</t>
    </r>
    <r>
      <rPr>
        <sz val="10"/>
        <rFont val="方正仿宋_GBK"/>
        <charset val="134"/>
      </rPr>
      <t>万元</t>
    </r>
  </si>
  <si>
    <r>
      <rPr>
        <sz val="8"/>
        <rFont val="方正仿宋_GBK"/>
        <charset val="134"/>
      </rPr>
      <t>改善农村人居环境，建设美丽宜居乡村，是实施乡村振兴战略的一项重要任务，事关全面建成小康社会，事关广大农民群众根本福祉，事关农村社会文明和谐</t>
    </r>
    <r>
      <rPr>
        <sz val="8"/>
        <rFont val="Times New Roman"/>
        <charset val="134"/>
      </rPr>
      <t>,</t>
    </r>
    <r>
      <rPr>
        <sz val="8"/>
        <rFont val="方正仿宋_GBK"/>
        <charset val="134"/>
      </rPr>
      <t>项目建成后，可使街道清洁、路面干净，陈年陋习有所改善、文明程度有所提高，全县人居环境得到大幅改善。</t>
    </r>
  </si>
  <si>
    <r>
      <rPr>
        <sz val="10"/>
        <rFont val="方正仿宋_GBK"/>
        <charset val="134"/>
      </rPr>
      <t>张波</t>
    </r>
  </si>
  <si>
    <t>巴格艾日克乡人才振兴综合服务用房建设项目</t>
  </si>
  <si>
    <t>其他-拴心留人工程</t>
  </si>
  <si>
    <t>且末县昆仑工业园区</t>
  </si>
  <si>
    <t>建设人才振兴拴心留人综合服务用房5265平方米，配套建设供水、排水、供电、供暖等基础设施</t>
  </si>
  <si>
    <r>
      <rPr>
        <sz val="10"/>
        <rFont val="方正楷体_GBK"/>
        <charset val="134"/>
      </rPr>
      <t>通过项目实施完善昆仑工业园区</t>
    </r>
    <r>
      <rPr>
        <sz val="10"/>
        <color theme="1"/>
        <rFont val="方正楷体_GBK"/>
        <charset val="134"/>
      </rPr>
      <t>栓心留人综合服务用房等基础配套设施建设，为到奥依亚依拉克镇务工人员提供良好的居住、工作生活条件，确保外来务工人员安心工作生活。</t>
    </r>
  </si>
  <si>
    <t>张波</t>
  </si>
  <si>
    <t>且末县奥依亚伊拉人才振兴综合服务用房建设项目</t>
  </si>
  <si>
    <t>且末县奥依亚依拉克镇</t>
  </si>
  <si>
    <r>
      <rPr>
        <sz val="10"/>
        <rFont val="宋体"/>
        <charset val="134"/>
      </rPr>
      <t>新建奥依亚伊拉克镇人才振兴，栓心留人综合服务用房</t>
    </r>
    <r>
      <rPr>
        <sz val="10"/>
        <rFont val="Times New Roman"/>
        <charset val="134"/>
      </rPr>
      <t>3600</t>
    </r>
    <r>
      <rPr>
        <sz val="10"/>
        <rFont val="宋体"/>
        <charset val="134"/>
      </rPr>
      <t>平方米，配套建设供水、排水、供电、供暖等基础设</t>
    </r>
  </si>
  <si>
    <t>通过项目实施完善奥依亚伊拉克镇栓心留人综合服务用房等基础配套设施建设，为到奥依亚依拉克镇务工人员提供良好的居住、工作生活条件，确保外来务工人员安心工作生活。</t>
  </si>
  <si>
    <t>且末县农村庭院发展灌溉引水系统建设项目</t>
  </si>
  <si>
    <t>全县范围内配套庭院灌溉引水渠，共计200km，并配套相应渠系建筑物，共需资金8000万元</t>
  </si>
  <si>
    <t>通过建设农村庭院灌溉水渠，满足农户庭院种植、养殖用水需求，进一步促进庭院经济发展通过对农户庭院闲置土地合理化规划布局，科学利用庭院空间，便于创造较好的经济效益和社会效益，有效衔接乡村振兴</t>
  </si>
  <si>
    <t>张要军</t>
  </si>
  <si>
    <t>且末县骨干灌排渠系改造提升项目</t>
  </si>
  <si>
    <t>改建</t>
  </si>
  <si>
    <t>新建及提升改造骨干渠道6条，其中干渠3条，总长26.5千米，支渠3条，总长35千米，共计61.5千米，在干支渠直开口、斗渠开口建设一体化测控闸门，并配套完善信息平台、智慧水管理体系、水生态保护与水文化传承等。</t>
  </si>
  <si>
    <t>项目建成后有效解决群众灌溉用水难，渠道破损影响农牧民正常轮灌秩序，解决农村因经常垮渠触动劳动力堵渠影响农业生产等问题。</t>
  </si>
  <si>
    <t>张继刚</t>
  </si>
  <si>
    <t>且末县牧区水利项目</t>
  </si>
  <si>
    <t>且末县他提让镇、英吾斯唐乡、阿羌镇</t>
  </si>
  <si>
    <t>吐拉牧场改建渠道跃进支渠延长段、跃进支渠二支渠，英吾斯塘五大队支渠10.534公里及渠系配套建筑物。</t>
  </si>
  <si>
    <t>项目建成后解决疏洪、灌溉，有效解决灌区浇水难的问题</t>
  </si>
  <si>
    <t>车尔臣河革命大渠水源地工程</t>
  </si>
  <si>
    <t>且末县琼库勒乡</t>
  </si>
  <si>
    <r>
      <rPr>
        <sz val="10"/>
        <color theme="1"/>
        <rFont val="方正楷体_GBK"/>
        <charset val="134"/>
      </rPr>
      <t>新建沉砂池</t>
    </r>
    <r>
      <rPr>
        <sz val="10"/>
        <color theme="1"/>
        <rFont val="Times New Roman"/>
        <charset val="134"/>
      </rPr>
      <t>1</t>
    </r>
    <r>
      <rPr>
        <sz val="10"/>
        <color theme="1"/>
        <rFont val="方正楷体_GBK"/>
        <charset val="134"/>
      </rPr>
      <t>处，沉砂池主要包括：引水工程、坝体工程、池盘工程、池中渠工程、放水工程等组成。引水工程主要为：节制引水闸及引水渠，节制闸设计流量</t>
    </r>
    <r>
      <rPr>
        <sz val="10"/>
        <color theme="1"/>
        <rFont val="Times New Roman"/>
        <charset val="134"/>
      </rPr>
      <t>14m³/s</t>
    </r>
    <r>
      <rPr>
        <sz val="10"/>
        <color theme="1"/>
        <rFont val="方正楷体_GBK"/>
        <charset val="134"/>
      </rPr>
      <t>，进水闸设计流量</t>
    </r>
    <r>
      <rPr>
        <sz val="10"/>
        <color theme="1"/>
        <rFont val="Times New Roman"/>
        <charset val="134"/>
      </rPr>
      <t>2 m³/s</t>
    </r>
    <r>
      <rPr>
        <sz val="10"/>
        <color theme="1"/>
        <rFont val="方正楷体_GBK"/>
        <charset val="134"/>
      </rPr>
      <t>，引水渠长</t>
    </r>
    <r>
      <rPr>
        <sz val="10"/>
        <color theme="1"/>
        <rFont val="Times New Roman"/>
        <charset val="134"/>
      </rPr>
      <t>50m</t>
    </r>
    <r>
      <rPr>
        <sz val="10"/>
        <color theme="1"/>
        <rFont val="方正楷体_GBK"/>
        <charset val="134"/>
      </rPr>
      <t>。放水工程主要由放水涵洞及放水渠组成，放水涵洞设计流量</t>
    </r>
    <r>
      <rPr>
        <sz val="10"/>
        <color theme="1"/>
        <rFont val="Times New Roman"/>
        <charset val="134"/>
      </rPr>
      <t>2m³/s</t>
    </r>
    <r>
      <rPr>
        <sz val="10"/>
        <color theme="1"/>
        <rFont val="方正楷体_GBK"/>
        <charset val="134"/>
      </rPr>
      <t>，放水渠长</t>
    </r>
    <r>
      <rPr>
        <sz val="10"/>
        <color theme="1"/>
        <rFont val="Times New Roman"/>
        <charset val="134"/>
      </rPr>
      <t>1.0km</t>
    </r>
    <r>
      <rPr>
        <sz val="10"/>
        <color theme="1"/>
        <rFont val="方正楷体_GBK"/>
        <charset val="134"/>
      </rPr>
      <t>。池中渠工程，渠长</t>
    </r>
    <r>
      <rPr>
        <sz val="10"/>
        <color theme="1"/>
        <rFont val="Times New Roman"/>
        <charset val="134"/>
      </rPr>
      <t>4.3km</t>
    </r>
    <r>
      <rPr>
        <sz val="10"/>
        <color theme="1"/>
        <rFont val="方正楷体_GBK"/>
        <charset val="134"/>
      </rPr>
      <t>。</t>
    </r>
  </si>
  <si>
    <t>沉沙池建成后将解决琼库勒乡、巴格艾日克乡、英吾斯塘乡18万亩土地清水灌溉问题，每年减少清淤3次，减少渠道损坏和两边堆沙问题、</t>
  </si>
  <si>
    <t>且末县乡村道路改造项目</t>
  </si>
  <si>
    <r>
      <rPr>
        <sz val="10"/>
        <rFont val="宋体"/>
        <charset val="134"/>
      </rPr>
      <t>其他</t>
    </r>
    <r>
      <rPr>
        <sz val="10"/>
        <rFont val="Times New Roman"/>
        <charset val="134"/>
      </rPr>
      <t>-</t>
    </r>
    <r>
      <rPr>
        <sz val="10"/>
        <rFont val="宋体"/>
        <charset val="134"/>
      </rPr>
      <t>农村道路建设</t>
    </r>
  </si>
  <si>
    <t>且末县托格拉克勒克乡、琼库勒乡、巴格艾日克乡</t>
  </si>
  <si>
    <t>加瓦艾日克村、托格拉克勒克村、兰干村欧吐拉艾日克村、阿琪玛村道路改造2.8公里，配套建设600平方米综合服务站及配套基础设施</t>
  </si>
  <si>
    <t>为托格拉克勒克乡、琼库勒乡巴格艾日乡贫困村及非贫困村改造提升公共道路交通基础设施，提升道路功能，实现人机分离，保障出行安全，优化出行条件。</t>
  </si>
  <si>
    <t>且末县塔提让镇农村公路改建工程</t>
  </si>
  <si>
    <t>且末县塔提让镇</t>
  </si>
  <si>
    <t>改建、新建村庄道路22.6km及附属设施，路基宽度7.0m、路面宽度6.0m，沥青路面，项目建成后改善农村人居环境，建设美丽宜居乡村，是实施乡村振兴战略的一项重要任务</t>
  </si>
  <si>
    <t>改善农村人居环境，建设美丽宜居乡村，是实施乡村振兴战略的一项重要任务，事关全面建成小康社会，事关广大农民群众福祉，事关农村社会文明和谐，项目建成后可使街道清洁，路面干净，陈年随习有所改善，文明程度有所提高，全县人居环境得到大幅改善。</t>
  </si>
  <si>
    <t>张传海</t>
  </si>
  <si>
    <t>且末县巴格艾日克乡农村公路改建工程</t>
  </si>
  <si>
    <t>且末县巴格艾日克乡</t>
  </si>
  <si>
    <t>改建、新建村庄道路18.7km及附属设施，路基宽度7.0m、路面宽度6.0m，沥青路面，项目建成后改善农村人居环境，建设美丽宜居乡村，是实施乡村振兴战略的一项重要任务</t>
  </si>
  <si>
    <t>且末县英吾斯塘乡农村公路改建工程</t>
  </si>
  <si>
    <t>且末县英吾斯塘乡</t>
  </si>
  <si>
    <t>改建、新建村庄道路23.5km及附属设施，路基宽度7.0m、路面宽度6.0m，沥青路面，项目建成后改善农村人居环境，建设美丽宜居乡村，是实施乡村振兴战略的一项重要任务</t>
  </si>
  <si>
    <t>且末县托格拉克勒克乡农村公路改建工程</t>
  </si>
  <si>
    <t>且末县托格拉克勒克乡</t>
  </si>
  <si>
    <t>改建、新建村庄道路16.7km及附属设施，路基宽度7.0m、路面宽度6.0m，沥青路面，项目建成后改善农村人居环境，建设美丽宜居乡村，是实施乡村振兴战略的一项重要任务</t>
  </si>
  <si>
    <t>且末县阿克提坎墩乡道路改建工程</t>
  </si>
  <si>
    <t>且末县阿克提坎墩乡</t>
  </si>
  <si>
    <t>改建、新建村庄道路28.2km及附属设施，路基宽度7.0m、路面宽度6.0m，沥青路面，项目建成后改善农村人居环境，建设美丽宜居乡村，是实施乡村振兴战略的一项重要任务</t>
  </si>
  <si>
    <t>且末县阔什萨特玛村-阿勒玛铁日木村道路改建工程</t>
  </si>
  <si>
    <t>且末县阔什萨特玛村-阿勒玛铁日木村</t>
  </si>
  <si>
    <t>改建、新建村庄道路12.75km及附属设施，路基宽度7.0m、路面宽度6.0m，沥青路面，项目建成后改善农村人居环境，建设美丽宜居乡村，是实施乡村振兴战略的一项重要任务</t>
  </si>
  <si>
    <t>且末县阔什萨特玛村-托盖苏拉克村道路改建工程</t>
  </si>
  <si>
    <t>且末县阔什萨特玛村-托盖苏拉克村</t>
  </si>
  <si>
    <t>改建、新建村庄道路13.10km及附属设施，路基宽度7.0m、路面宽度6.0m，沥青路面，项目建成后改善农村人居环境，建设美丽宜居乡村，是实施乡村振兴战略的一项重要任务</t>
  </si>
  <si>
    <t>且末县农村客运公交站台建设项目</t>
  </si>
  <si>
    <r>
      <rPr>
        <sz val="10"/>
        <rFont val="宋体"/>
        <charset val="134"/>
      </rPr>
      <t>其他</t>
    </r>
    <r>
      <rPr>
        <sz val="10"/>
        <rFont val="Times New Roman"/>
        <charset val="134"/>
      </rPr>
      <t>-</t>
    </r>
    <r>
      <rPr>
        <sz val="10"/>
        <rFont val="宋体"/>
        <charset val="134"/>
      </rPr>
      <t>公共基础设施建设</t>
    </r>
  </si>
  <si>
    <r>
      <rPr>
        <sz val="10"/>
        <rFont val="宋体"/>
        <charset val="134"/>
      </rPr>
      <t>且末县农村客运公交站台</t>
    </r>
    <r>
      <rPr>
        <sz val="10"/>
        <rFont val="Times New Roman"/>
        <charset val="134"/>
      </rPr>
      <t>35</t>
    </r>
    <r>
      <rPr>
        <sz val="10"/>
        <rFont val="宋体"/>
        <charset val="134"/>
      </rPr>
      <t>个，每个公交站台</t>
    </r>
    <r>
      <rPr>
        <sz val="10"/>
        <rFont val="Times New Roman"/>
        <charset val="134"/>
      </rPr>
      <t>45</t>
    </r>
    <r>
      <rPr>
        <sz val="10"/>
        <rFont val="宋体"/>
        <charset val="134"/>
      </rPr>
      <t>万元，共建设资金</t>
    </r>
    <r>
      <rPr>
        <sz val="10"/>
        <rFont val="Times New Roman"/>
        <charset val="134"/>
      </rPr>
      <t>1575</t>
    </r>
    <r>
      <rPr>
        <sz val="10"/>
        <rFont val="宋体"/>
        <charset val="134"/>
      </rPr>
      <t>万元。</t>
    </r>
  </si>
  <si>
    <t>且末农产品加工区供水、排水管网建设项目</t>
  </si>
  <si>
    <t>且末农产品加工区</t>
  </si>
  <si>
    <t>供水管网16公里，排水管网15公里、检查井308座，城市消火栓42个等。</t>
  </si>
  <si>
    <t>完善且末县农产品加工区供排水基础设施建设，有效解决农产品的加工用水问题，提升产品加工销售一体发展品质</t>
  </si>
  <si>
    <t>赵龙</t>
  </si>
  <si>
    <t>且末县农产品加工区道路路基项目</t>
  </si>
  <si>
    <t>其他-农村道路建设</t>
  </si>
  <si>
    <t>在农产品加工区新建道路长度14公里，路基宽度18米，建设用地100亩，沥青路面及配套附属设施：</t>
  </si>
  <si>
    <t>完善且末县农产品加工区道路交通等基础设施建设，为农产品加工运输提供便利交通，降低运输成本，带动农夫产品加工销售</t>
  </si>
  <si>
    <t>且末县农村生活垃圾处理项目</t>
  </si>
  <si>
    <t>建设垃圾焚烧站2座，修建800平方米垃圾清运车停车库，建设管理用房200平方米及附属设施，购买垃圾清运车、洒水车、装载机、自卸车共10辆，配套建设乡村垃圾收集设施348座。</t>
  </si>
  <si>
    <t>为全县13个乡镇场完善农村生活垃圾处理基础设施及配套设备，实现农村生活垃圾集中收集处理，健全农村环境治理体系，提升人居环境质量</t>
  </si>
  <si>
    <t>且末县农村污水处理项目</t>
  </si>
  <si>
    <r>
      <rPr>
        <sz val="10"/>
        <rFont val="宋体"/>
        <charset val="134"/>
      </rPr>
      <t>其他</t>
    </r>
    <r>
      <rPr>
        <sz val="10"/>
        <rFont val="Times New Roman"/>
        <charset val="134"/>
      </rPr>
      <t>-</t>
    </r>
    <r>
      <rPr>
        <sz val="10"/>
        <rFont val="宋体"/>
        <charset val="134"/>
      </rPr>
      <t>污水处理</t>
    </r>
  </si>
  <si>
    <t>结合农村生活污水处理标准、规范，实施13个村庄农村生活污水处理，建设污水管网70.1公里，配套建设一体化污水处理站，建设综合服务用房及配套污水疏通车等设施设备</t>
  </si>
  <si>
    <t>为全县13个农村完善污水进行收集处理基础设施，实现达标排放，改变生活污水乱排乱倒造成环境污染等问题，有效改善人居环境</t>
  </si>
  <si>
    <t>且末县高标准农田建设项目</t>
  </si>
  <si>
    <r>
      <rPr>
        <sz val="10"/>
        <color theme="1"/>
        <rFont val="Times New Roman"/>
        <charset val="134"/>
      </rPr>
      <t>2021</t>
    </r>
    <r>
      <rPr>
        <sz val="10"/>
        <color theme="1"/>
        <rFont val="方正楷体_GBK"/>
        <charset val="134"/>
      </rPr>
      <t>年高标准农田建设项目（一期）：新建渠水滴灌系统</t>
    </r>
    <r>
      <rPr>
        <sz val="10"/>
        <color theme="1"/>
        <rFont val="Times New Roman"/>
        <charset val="134"/>
      </rPr>
      <t>7</t>
    </r>
    <r>
      <rPr>
        <sz val="10"/>
        <color theme="1"/>
        <rFont val="方正楷体_GBK"/>
        <charset val="134"/>
      </rPr>
      <t>万亩，改建现有水井滴灌系统</t>
    </r>
    <r>
      <rPr>
        <sz val="10"/>
        <color theme="1"/>
        <rFont val="Times New Roman"/>
        <charset val="134"/>
      </rPr>
      <t>1.5</t>
    </r>
    <r>
      <rPr>
        <sz val="10"/>
        <color theme="1"/>
        <rFont val="方正楷体_GBK"/>
        <charset val="134"/>
      </rPr>
      <t>万亩，配套相关沉砂池、过滤设备、首都泵房及电器设备；新建</t>
    </r>
    <r>
      <rPr>
        <sz val="10"/>
        <color theme="1"/>
        <rFont val="Times New Roman"/>
        <charset val="134"/>
      </rPr>
      <t>10KV</t>
    </r>
    <r>
      <rPr>
        <sz val="10"/>
        <color theme="1"/>
        <rFont val="方正楷体_GBK"/>
        <charset val="134"/>
      </rPr>
      <t>输电线路约</t>
    </r>
    <r>
      <rPr>
        <sz val="10"/>
        <color theme="1"/>
        <rFont val="Times New Roman"/>
        <charset val="134"/>
      </rPr>
      <t>16kM</t>
    </r>
    <r>
      <rPr>
        <sz val="10"/>
        <color theme="1"/>
        <rFont val="方正楷体_GBK"/>
        <charset val="134"/>
      </rPr>
      <t>；改建农田道路</t>
    </r>
    <r>
      <rPr>
        <sz val="10"/>
        <color theme="1"/>
        <rFont val="Times New Roman"/>
        <charset val="134"/>
      </rPr>
      <t>33KM</t>
    </r>
    <r>
      <rPr>
        <sz val="10"/>
        <color theme="1"/>
        <rFont val="方正楷体_GBK"/>
        <charset val="134"/>
      </rPr>
      <t>，采用沥青路面，路面宽度为</t>
    </r>
    <r>
      <rPr>
        <sz val="10"/>
        <color theme="1"/>
        <rFont val="Times New Roman"/>
        <charset val="134"/>
      </rPr>
      <t>5.0m</t>
    </r>
    <r>
      <rPr>
        <sz val="10"/>
        <color theme="1"/>
        <rFont val="方正楷体_GBK"/>
        <charset val="134"/>
      </rPr>
      <t>；改建现状斗渠</t>
    </r>
    <r>
      <rPr>
        <sz val="10"/>
        <color theme="1"/>
        <rFont val="Times New Roman"/>
        <charset val="134"/>
      </rPr>
      <t>48KM</t>
    </r>
    <r>
      <rPr>
        <sz val="10"/>
        <color theme="1"/>
        <rFont val="方正楷体_GBK"/>
        <charset val="134"/>
      </rPr>
      <t>，采用预制砼</t>
    </r>
    <r>
      <rPr>
        <sz val="10"/>
        <color theme="1"/>
        <rFont val="Times New Roman"/>
        <charset val="134"/>
      </rPr>
      <t>U</t>
    </r>
    <r>
      <rPr>
        <sz val="10"/>
        <color theme="1"/>
        <rFont val="方正楷体_GBK"/>
        <charset val="134"/>
      </rPr>
      <t>型渠道，配套相关渠系建筑物；清淤排渠</t>
    </r>
    <r>
      <rPr>
        <sz val="10"/>
        <color theme="1"/>
        <rFont val="Times New Roman"/>
        <charset val="134"/>
      </rPr>
      <t>313km,</t>
    </r>
    <r>
      <rPr>
        <sz val="10"/>
        <color theme="1"/>
        <rFont val="方正楷体_GBK"/>
        <charset val="134"/>
      </rPr>
      <t>改建相关排渠建筑物。项目总投资</t>
    </r>
    <r>
      <rPr>
        <sz val="10"/>
        <color theme="1"/>
        <rFont val="Times New Roman"/>
        <charset val="134"/>
      </rPr>
      <t>22000</t>
    </r>
    <r>
      <rPr>
        <sz val="10"/>
        <color theme="1"/>
        <rFont val="方正楷体_GBK"/>
        <charset val="134"/>
      </rPr>
      <t>万元，其中：地方政府债券资金</t>
    </r>
    <r>
      <rPr>
        <sz val="10"/>
        <color theme="1"/>
        <rFont val="Times New Roman"/>
        <charset val="134"/>
      </rPr>
      <t>17600</t>
    </r>
    <r>
      <rPr>
        <sz val="10"/>
        <color theme="1"/>
        <rFont val="方正楷体_GBK"/>
        <charset val="134"/>
      </rPr>
      <t>万元，地方配套</t>
    </r>
    <r>
      <rPr>
        <sz val="10"/>
        <color theme="1"/>
        <rFont val="Times New Roman"/>
        <charset val="134"/>
      </rPr>
      <t>4400</t>
    </r>
    <r>
      <rPr>
        <sz val="10"/>
        <color theme="1"/>
        <rFont val="方正楷体_GBK"/>
        <charset val="134"/>
      </rPr>
      <t>万元。</t>
    </r>
    <r>
      <rPr>
        <sz val="10"/>
        <color theme="1"/>
        <rFont val="Times New Roman"/>
        <charset val="134"/>
      </rPr>
      <t xml:space="preserve">
2021</t>
    </r>
    <r>
      <rPr>
        <sz val="10"/>
        <color theme="1"/>
        <rFont val="方正楷体_GBK"/>
        <charset val="134"/>
      </rPr>
      <t>年高标准农田建设项目（二期）：</t>
    </r>
    <r>
      <rPr>
        <sz val="10"/>
        <color rgb="FF000000"/>
        <rFont val="方正楷体_GBK"/>
        <charset val="134"/>
      </rPr>
      <t>新建渠水滴灌系统</t>
    </r>
    <r>
      <rPr>
        <sz val="10"/>
        <color rgb="FF000000"/>
        <rFont val="Times New Roman"/>
        <charset val="134"/>
      </rPr>
      <t>23</t>
    </r>
    <r>
      <rPr>
        <sz val="10"/>
        <color rgb="FF000000"/>
        <rFont val="方正楷体_GBK"/>
        <charset val="134"/>
      </rPr>
      <t>万亩，改建现有水井滴灌系统</t>
    </r>
    <r>
      <rPr>
        <sz val="10"/>
        <color rgb="FF000000"/>
        <rFont val="Times New Roman"/>
        <charset val="134"/>
      </rPr>
      <t>1.5</t>
    </r>
    <r>
      <rPr>
        <sz val="10"/>
        <color rgb="FF000000"/>
        <rFont val="方正楷体_GBK"/>
        <charset val="134"/>
      </rPr>
      <t>万亩，配套相关沉砂池、过滤设备、首都泵房及电器设备；新建</t>
    </r>
    <r>
      <rPr>
        <sz val="10"/>
        <color rgb="FF000000"/>
        <rFont val="Times New Roman"/>
        <charset val="134"/>
      </rPr>
      <t>10KV</t>
    </r>
    <r>
      <rPr>
        <sz val="10"/>
        <color rgb="FF000000"/>
        <rFont val="方正楷体_GBK"/>
        <charset val="134"/>
      </rPr>
      <t>输电线路约</t>
    </r>
    <r>
      <rPr>
        <sz val="10"/>
        <color rgb="FF000000"/>
        <rFont val="Times New Roman"/>
        <charset val="134"/>
      </rPr>
      <t>64km</t>
    </r>
    <r>
      <rPr>
        <sz val="10"/>
        <color rgb="FF000000"/>
        <rFont val="方正楷体_GBK"/>
        <charset val="134"/>
      </rPr>
      <t>；改建农田道路</t>
    </r>
    <r>
      <rPr>
        <sz val="10"/>
        <color rgb="FF000000"/>
        <rFont val="Times New Roman"/>
        <charset val="134"/>
      </rPr>
      <t>132km</t>
    </r>
    <r>
      <rPr>
        <sz val="10"/>
        <color rgb="FF000000"/>
        <rFont val="方正楷体_GBK"/>
        <charset val="134"/>
      </rPr>
      <t>，采用沥青路面，路面宽度为</t>
    </r>
    <r>
      <rPr>
        <sz val="10"/>
        <color rgb="FF000000"/>
        <rFont val="Times New Roman"/>
        <charset val="134"/>
      </rPr>
      <t>5.0m</t>
    </r>
    <r>
      <rPr>
        <sz val="10"/>
        <color rgb="FF000000"/>
        <rFont val="方正楷体_GBK"/>
        <charset val="134"/>
      </rPr>
      <t>；改建现状斗渠</t>
    </r>
    <r>
      <rPr>
        <sz val="10"/>
        <color rgb="FF000000"/>
        <rFont val="Times New Roman"/>
        <charset val="134"/>
      </rPr>
      <t>95km</t>
    </r>
    <r>
      <rPr>
        <sz val="10"/>
        <color rgb="FF000000"/>
        <rFont val="方正楷体_GBK"/>
        <charset val="134"/>
      </rPr>
      <t>，采用预制砼</t>
    </r>
    <r>
      <rPr>
        <sz val="10"/>
        <color rgb="FF000000"/>
        <rFont val="Times New Roman"/>
        <charset val="134"/>
      </rPr>
      <t>U</t>
    </r>
    <r>
      <rPr>
        <sz val="10"/>
        <color rgb="FF000000"/>
        <rFont val="方正楷体_GBK"/>
        <charset val="134"/>
      </rPr>
      <t>型渠道，配套相关渠系建筑物；清淤排渠</t>
    </r>
    <r>
      <rPr>
        <sz val="10"/>
        <color rgb="FF000000"/>
        <rFont val="Times New Roman"/>
        <charset val="134"/>
      </rPr>
      <t>627km,</t>
    </r>
    <r>
      <rPr>
        <sz val="10"/>
        <color rgb="FF000000"/>
        <rFont val="方正楷体_GBK"/>
        <charset val="134"/>
      </rPr>
      <t>改建相关排渠建筑物。项目总投资</t>
    </r>
    <r>
      <rPr>
        <sz val="10"/>
        <color rgb="FF000000"/>
        <rFont val="Times New Roman"/>
        <charset val="134"/>
      </rPr>
      <t>88000</t>
    </r>
    <r>
      <rPr>
        <sz val="10"/>
        <color rgb="FF000000"/>
        <rFont val="方正楷体_GBK"/>
        <charset val="134"/>
      </rPr>
      <t>万元，其中：地方政府债券资金</t>
    </r>
    <r>
      <rPr>
        <sz val="10"/>
        <color rgb="FF000000"/>
        <rFont val="Times New Roman"/>
        <charset val="134"/>
      </rPr>
      <t>70400</t>
    </r>
    <r>
      <rPr>
        <sz val="10"/>
        <color rgb="FF000000"/>
        <rFont val="方正楷体_GBK"/>
        <charset val="134"/>
      </rPr>
      <t>万元，地方配套</t>
    </r>
    <r>
      <rPr>
        <sz val="10"/>
        <color rgb="FF000000"/>
        <rFont val="Times New Roman"/>
        <charset val="134"/>
      </rPr>
      <t>17600</t>
    </r>
    <r>
      <rPr>
        <sz val="10"/>
        <color rgb="FF000000"/>
        <rFont val="方正楷体_GBK"/>
        <charset val="134"/>
      </rPr>
      <t>万元。</t>
    </r>
  </si>
  <si>
    <t>通过对项目区新修滴管设施及渠道进行防渗改造及建筑物配套，可以显著提高水的利用率和单方水效益。同时通过田间道路建设及相关农业措施的配套，农作物长势会明显改善，农业产值将大大提高。项目实施后作物产量将增加10%以上。项目建成发挥效益后，项目区综合生产能力有了明显提高，项目区农民纯收入水平明显提升。通过对“渠、排、路”等基础设施的综合整治，完善了项目区的农业基础设施，改善了农业生产条件，提高了耕地质量，保证了土地的可持续利用和农业的可持续发展。</t>
  </si>
  <si>
    <r>
      <rPr>
        <sz val="14"/>
        <rFont val="方正小标宋_GBK"/>
        <charset val="0"/>
      </rPr>
      <t>巴州</t>
    </r>
    <r>
      <rPr>
        <sz val="14"/>
        <rFont val="Times New Roman"/>
        <charset val="0"/>
      </rPr>
      <t>2021</t>
    </r>
    <r>
      <rPr>
        <sz val="14"/>
        <rFont val="方正小标宋_GBK"/>
        <charset val="0"/>
      </rPr>
      <t>年度县级扶贫项目库（扶贫发展项目）分类统计表</t>
    </r>
  </si>
  <si>
    <t>单位：万元、个、户</t>
  </si>
  <si>
    <r>
      <rPr>
        <b/>
        <sz val="11"/>
        <rFont val="方正仿宋_GBK"/>
        <charset val="134"/>
      </rPr>
      <t>序号</t>
    </r>
  </si>
  <si>
    <r>
      <rPr>
        <b/>
        <sz val="11"/>
        <rFont val="方正仿宋_GBK"/>
        <charset val="134"/>
      </rPr>
      <t>项目个数</t>
    </r>
  </si>
  <si>
    <r>
      <rPr>
        <b/>
        <sz val="11"/>
        <rFont val="方正仿宋_GBK"/>
        <charset val="134"/>
      </rPr>
      <t>建设规模</t>
    </r>
  </si>
  <si>
    <r>
      <rPr>
        <b/>
        <sz val="11"/>
        <rFont val="方正仿宋_GBK"/>
        <charset val="134"/>
      </rPr>
      <t>扶贫发展资金规模</t>
    </r>
  </si>
  <si>
    <r>
      <rPr>
        <b/>
        <sz val="11"/>
        <rFont val="方正仿宋_GBK"/>
        <charset val="134"/>
      </rPr>
      <t>单位</t>
    </r>
  </si>
  <si>
    <r>
      <rPr>
        <b/>
        <sz val="11"/>
        <rFont val="方正仿宋_GBK"/>
        <charset val="134"/>
      </rPr>
      <t>万元</t>
    </r>
  </si>
  <si>
    <r>
      <rPr>
        <b/>
        <sz val="11"/>
        <rFont val="方正仿宋_GBK"/>
        <charset val="134"/>
      </rPr>
      <t>占报备批次资金比例（</t>
    </r>
    <r>
      <rPr>
        <b/>
        <sz val="11"/>
        <rFont val="Times New Roman"/>
        <charset val="0"/>
      </rPr>
      <t>%</t>
    </r>
    <r>
      <rPr>
        <b/>
        <sz val="11"/>
        <rFont val="方正仿宋_GBK"/>
        <charset val="134"/>
      </rPr>
      <t>）</t>
    </r>
  </si>
  <si>
    <t>－－－</t>
  </si>
  <si>
    <t>一</t>
  </si>
  <si>
    <t>（一）</t>
  </si>
  <si>
    <t>杏子交易基地建设</t>
  </si>
  <si>
    <r>
      <rPr>
        <sz val="10"/>
        <rFont val="方正仿宋_GBK"/>
        <charset val="0"/>
      </rPr>
      <t>个</t>
    </r>
  </si>
  <si>
    <t>千亩早熟白杏示范园建设项目</t>
  </si>
  <si>
    <r>
      <rPr>
        <sz val="10"/>
        <rFont val="方正仿宋_GBK"/>
        <charset val="134"/>
      </rPr>
      <t>个</t>
    </r>
  </si>
  <si>
    <t>烘干房和冷库建设</t>
  </si>
  <si>
    <r>
      <rPr>
        <sz val="10"/>
        <color rgb="FF000000"/>
        <rFont val="方正仿宋_GBK"/>
        <charset val="134"/>
      </rPr>
      <t>间</t>
    </r>
  </si>
  <si>
    <t>标准化果园种植</t>
  </si>
  <si>
    <r>
      <rPr>
        <sz val="10"/>
        <rFont val="方正仿宋_GBK"/>
        <charset val="0"/>
      </rPr>
      <t>亩</t>
    </r>
  </si>
  <si>
    <t>果树修剪合作社建设</t>
  </si>
  <si>
    <t>标准化有机枣园</t>
  </si>
  <si>
    <r>
      <rPr>
        <sz val="10"/>
        <rFont val="方正仿宋_GBK"/>
        <charset val="0"/>
      </rPr>
      <t>座</t>
    </r>
  </si>
  <si>
    <t>林果管护工具</t>
  </si>
  <si>
    <r>
      <rPr>
        <sz val="10"/>
        <rFont val="方正仿宋_GBK"/>
        <charset val="0"/>
      </rPr>
      <t>盏</t>
    </r>
  </si>
  <si>
    <r>
      <rPr>
        <sz val="10"/>
        <rFont val="方正仿宋_GBK"/>
        <charset val="0"/>
      </rPr>
      <t>台</t>
    </r>
    <r>
      <rPr>
        <sz val="10"/>
        <rFont val="Times New Roman"/>
        <charset val="0"/>
      </rPr>
      <t>/</t>
    </r>
    <r>
      <rPr>
        <sz val="10"/>
        <rFont val="方正仿宋_GBK"/>
        <charset val="0"/>
      </rPr>
      <t>套</t>
    </r>
  </si>
  <si>
    <t>红枣交易市场</t>
  </si>
  <si>
    <t>有机枣园病虫害防治</t>
  </si>
  <si>
    <r>
      <rPr>
        <sz val="10"/>
        <rFont val="方正仿宋_GBK"/>
        <charset val="0"/>
      </rPr>
      <t>袋</t>
    </r>
  </si>
  <si>
    <t>红枣加工厂</t>
  </si>
  <si>
    <t>巩固香梨产业脱贫攻坚成果科技培训项目</t>
  </si>
  <si>
    <t>人次</t>
  </si>
  <si>
    <t>（二）</t>
  </si>
  <si>
    <r>
      <rPr>
        <sz val="10"/>
        <color theme="1"/>
        <rFont val="方正仿宋_GBK"/>
        <charset val="134"/>
      </rPr>
      <t>头</t>
    </r>
    <r>
      <rPr>
        <sz val="10"/>
        <color theme="1"/>
        <rFont val="Times New Roman"/>
        <charset val="134"/>
      </rPr>
      <t>/</t>
    </r>
    <r>
      <rPr>
        <sz val="10"/>
        <color theme="1"/>
        <rFont val="方正仿宋_GBK"/>
        <charset val="134"/>
      </rPr>
      <t>只</t>
    </r>
  </si>
  <si>
    <t>棚圈建设</t>
  </si>
  <si>
    <r>
      <rPr>
        <sz val="10"/>
        <color theme="1"/>
        <rFont val="方正仿宋_GBK"/>
        <charset val="134"/>
      </rPr>
      <t>个</t>
    </r>
  </si>
  <si>
    <t>蛋鸡养殖基地建设</t>
  </si>
  <si>
    <r>
      <rPr>
        <sz val="10"/>
        <color theme="1"/>
        <rFont val="方正仿宋_GBK"/>
        <charset val="134"/>
      </rPr>
      <t>座</t>
    </r>
  </si>
  <si>
    <t>肉鸽养殖基地建设</t>
  </si>
  <si>
    <r>
      <rPr>
        <sz val="10"/>
        <color theme="1"/>
        <rFont val="方正仿宋_GBK"/>
        <charset val="0"/>
      </rPr>
      <t>座</t>
    </r>
  </si>
  <si>
    <r>
      <rPr>
        <sz val="10"/>
        <color theme="1"/>
        <rFont val="方正仿宋_GBK"/>
        <charset val="134"/>
      </rPr>
      <t>台</t>
    </r>
    <r>
      <rPr>
        <sz val="10"/>
        <color theme="1"/>
        <rFont val="Times New Roman"/>
        <charset val="134"/>
      </rPr>
      <t>/</t>
    </r>
    <r>
      <rPr>
        <sz val="10"/>
        <color theme="1"/>
        <rFont val="方正仿宋_GBK"/>
        <charset val="134"/>
      </rPr>
      <t>套</t>
    </r>
  </si>
  <si>
    <t>标准化养殖基地</t>
  </si>
  <si>
    <t>奶制品加工基地</t>
  </si>
  <si>
    <t>饲草料加工厂</t>
  </si>
  <si>
    <t>牲畜养殖基地附属设施建设</t>
  </si>
  <si>
    <r>
      <rPr>
        <sz val="10"/>
        <color theme="1"/>
        <rFont val="方正仿宋_GBK"/>
        <charset val="134"/>
      </rPr>
      <t>套</t>
    </r>
  </si>
  <si>
    <t>饲草料库建设</t>
  </si>
  <si>
    <t>家禽养殖</t>
  </si>
  <si>
    <r>
      <rPr>
        <sz val="10"/>
        <color theme="1"/>
        <rFont val="方正仿宋_GBK"/>
        <charset val="134"/>
      </rPr>
      <t>羽</t>
    </r>
  </si>
  <si>
    <t>畜牧机械</t>
  </si>
  <si>
    <r>
      <rPr>
        <sz val="10"/>
        <rFont val="方正仿宋_GBK"/>
        <charset val="134"/>
      </rPr>
      <t>台</t>
    </r>
    <r>
      <rPr>
        <sz val="10"/>
        <rFont val="Times New Roman"/>
        <charset val="134"/>
      </rPr>
      <t>/</t>
    </r>
    <r>
      <rPr>
        <sz val="10"/>
        <rFont val="方正仿宋_GBK"/>
        <charset val="134"/>
      </rPr>
      <t>套</t>
    </r>
  </si>
  <si>
    <r>
      <rPr>
        <sz val="10"/>
        <rFont val="方正仿宋_GBK"/>
        <charset val="134"/>
      </rPr>
      <t>吨</t>
    </r>
  </si>
  <si>
    <t>品种羊扩繁基地</t>
  </si>
  <si>
    <r>
      <rPr>
        <sz val="10"/>
        <rFont val="方正仿宋_GBK"/>
        <charset val="134"/>
      </rPr>
      <t>座</t>
    </r>
  </si>
  <si>
    <t>蜜蜂养殖</t>
  </si>
  <si>
    <r>
      <rPr>
        <sz val="10"/>
        <rFont val="方正仿宋_GBK"/>
        <charset val="134"/>
      </rPr>
      <t>箱</t>
    </r>
  </si>
  <si>
    <t>药浴池</t>
  </si>
  <si>
    <t>饲草料发酵剂</t>
  </si>
  <si>
    <t>袋</t>
  </si>
  <si>
    <t>专业合作社</t>
  </si>
  <si>
    <r>
      <rPr>
        <sz val="10"/>
        <color theme="1"/>
        <rFont val="宋体"/>
        <charset val="134"/>
      </rPr>
      <t>个</t>
    </r>
  </si>
  <si>
    <t>农业产业融合发展示范园区</t>
  </si>
  <si>
    <r>
      <rPr>
        <sz val="10"/>
        <rFont val="方正仿宋_GBK"/>
        <charset val="134"/>
      </rPr>
      <t>公里</t>
    </r>
  </si>
  <si>
    <t>山区牧道建设</t>
  </si>
  <si>
    <r>
      <rPr>
        <sz val="10"/>
        <rFont val="方正仿宋_GBK"/>
        <charset val="134"/>
      </rPr>
      <t>米</t>
    </r>
  </si>
  <si>
    <t>（三）</t>
  </si>
  <si>
    <r>
      <rPr>
        <sz val="10"/>
        <rFont val="方正仿宋_GBK"/>
        <charset val="134"/>
      </rPr>
      <t>亩</t>
    </r>
  </si>
  <si>
    <t>灌溉水渠</t>
  </si>
  <si>
    <t>节水灌溉</t>
  </si>
  <si>
    <t>节水滴管设施</t>
  </si>
  <si>
    <t>农田排水系统改造项目</t>
  </si>
  <si>
    <t>个</t>
  </si>
  <si>
    <t>（四）</t>
  </si>
  <si>
    <t>大棚建设</t>
  </si>
  <si>
    <r>
      <rPr>
        <sz val="10"/>
        <color rgb="FF000000"/>
        <rFont val="方正仿宋_GBK"/>
        <charset val="134"/>
      </rPr>
      <t>个</t>
    </r>
  </si>
  <si>
    <r>
      <rPr>
        <sz val="10"/>
        <color rgb="FF000000"/>
        <rFont val="方正仿宋_GBK"/>
        <charset val="134"/>
      </rPr>
      <t>台</t>
    </r>
    <r>
      <rPr>
        <sz val="10"/>
        <color rgb="FF000000"/>
        <rFont val="Times New Roman"/>
        <charset val="134"/>
      </rPr>
      <t>/</t>
    </r>
    <r>
      <rPr>
        <sz val="10"/>
        <color rgb="FF000000"/>
        <rFont val="方正仿宋_GBK"/>
        <charset val="134"/>
      </rPr>
      <t>套</t>
    </r>
  </si>
  <si>
    <t>拱棚建设</t>
  </si>
  <si>
    <t>农副产品包装</t>
  </si>
  <si>
    <r>
      <rPr>
        <sz val="10"/>
        <color rgb="FF000000"/>
        <rFont val="方正仿宋_GBK"/>
        <charset val="134"/>
      </rPr>
      <t>座</t>
    </r>
  </si>
  <si>
    <t>农作物晒场</t>
  </si>
  <si>
    <r>
      <rPr>
        <sz val="10"/>
        <rFont val="方正仿宋_GBK"/>
        <charset val="134"/>
      </rPr>
      <t>平方米</t>
    </r>
  </si>
  <si>
    <t>保鲜库</t>
  </si>
  <si>
    <t>（五）</t>
  </si>
  <si>
    <t>特色种植业</t>
  </si>
  <si>
    <r>
      <rPr>
        <sz val="10"/>
        <rFont val="方正仿宋_GBK"/>
        <charset val="134"/>
      </rPr>
      <t>立方米</t>
    </r>
  </si>
  <si>
    <t>二</t>
  </si>
  <si>
    <t>扶贫车间（卫星工厂、家庭作坊等）</t>
  </si>
  <si>
    <t>三</t>
  </si>
  <si>
    <t>农村饮水安全巩固提升工程</t>
  </si>
  <si>
    <t>定居住房保温</t>
  </si>
  <si>
    <r>
      <rPr>
        <sz val="10"/>
        <rFont val="方正仿宋_GBK"/>
        <charset val="134"/>
      </rPr>
      <t>套</t>
    </r>
  </si>
  <si>
    <t>四</t>
  </si>
  <si>
    <r>
      <rPr>
        <sz val="10"/>
        <rFont val="方正仿宋_GBK"/>
        <charset val="0"/>
      </rPr>
      <t>户</t>
    </r>
  </si>
  <si>
    <t>庭院防渗渠建设</t>
  </si>
  <si>
    <r>
      <rPr>
        <sz val="10"/>
        <color rgb="FF000000"/>
        <rFont val="方正仿宋_GBK"/>
        <charset val="134"/>
      </rPr>
      <t>米</t>
    </r>
  </si>
  <si>
    <t>五</t>
  </si>
  <si>
    <t>企业“以工代训”培训项目</t>
  </si>
  <si>
    <t>建筑领域职业技能培训项目</t>
  </si>
  <si>
    <r>
      <rPr>
        <sz val="10"/>
        <rFont val="方正仿宋_GBK"/>
        <charset val="134"/>
      </rPr>
      <t>户</t>
    </r>
  </si>
  <si>
    <t>雨露计划</t>
  </si>
  <si>
    <r>
      <rPr>
        <sz val="10"/>
        <rFont val="方正仿宋_GBK"/>
        <charset val="134"/>
      </rPr>
      <t>人次</t>
    </r>
  </si>
  <si>
    <t>六</t>
  </si>
  <si>
    <t>电商扶贫</t>
  </si>
  <si>
    <t>旅游扶贫</t>
  </si>
  <si>
    <t>资产收益扶贫</t>
  </si>
  <si>
    <t>美食夜市民俗一条街建设项目</t>
  </si>
  <si>
    <t>滴灌带厂</t>
  </si>
  <si>
    <t>果园围栏建设</t>
  </si>
  <si>
    <t>米</t>
  </si>
  <si>
    <t>简易木质商品房屋</t>
  </si>
  <si>
    <t>座</t>
  </si>
  <si>
    <t>农贸市场</t>
  </si>
  <si>
    <t>过水路面</t>
  </si>
  <si>
    <t>公共基础设施建设</t>
  </si>
  <si>
    <t>个、公里</t>
  </si>
  <si>
    <t>防洪坝建设</t>
  </si>
  <si>
    <t>公里</t>
  </si>
  <si>
    <t>吸污车</t>
  </si>
  <si>
    <t>辆</t>
  </si>
  <si>
    <t>其他（颗粒燃料加工项目）</t>
  </si>
  <si>
    <t>自主就业</t>
  </si>
  <si>
    <t>人居环境治理</t>
  </si>
  <si>
    <t>平方米</t>
  </si>
  <si>
    <t>其他（疏通下水管道）</t>
  </si>
  <si>
    <t>生活污水一体化处理站</t>
  </si>
  <si>
    <t>农村道路建设</t>
  </si>
  <si>
    <r>
      <rPr>
        <sz val="10"/>
        <color theme="1"/>
        <rFont val="方正仿宋_GBK"/>
        <charset val="134"/>
      </rPr>
      <t>公里</t>
    </r>
  </si>
  <si>
    <t>引水管道（水利设施）</t>
  </si>
  <si>
    <t>小型蔬菜交易市场</t>
  </si>
  <si>
    <t>病虫害防治药物喷洒车</t>
  </si>
  <si>
    <t>台</t>
  </si>
  <si>
    <t>粉碎机采购</t>
  </si>
  <si>
    <t>台/套</t>
  </si>
  <si>
    <t>村级基础设施</t>
  </si>
  <si>
    <t>拴心留人工程</t>
  </si>
  <si>
    <t>2021年度巴州县级扶贫项目库（地债项目）汇总表</t>
  </si>
  <si>
    <r>
      <rPr>
        <sz val="20"/>
        <rFont val="宋体"/>
        <charset val="134"/>
      </rPr>
      <t>且末县</t>
    </r>
    <r>
      <rPr>
        <sz val="20"/>
        <rFont val="Times New Roman"/>
        <charset val="134"/>
      </rPr>
      <t>2021</t>
    </r>
    <r>
      <rPr>
        <sz val="20"/>
        <rFont val="方正小标宋_GBK"/>
        <charset val="134"/>
      </rPr>
      <t>年县级巩固拓展脱贫攻坚成果（扶贫发展）项目库情况汇总表</t>
    </r>
  </si>
  <si>
    <t>且末县317个</t>
  </si>
  <si>
    <t>阿羌镇萨尔瓦墩搬迁点2号标准化养殖小区</t>
  </si>
  <si>
    <t>为萨尔瓦墩搬迁点2号标准化养殖小区建设青贮窖8座，支持牧民发展畜牧养殖产业，所建青贮窖容积为150m³，每座造价6万元，共需资金48万元；资产产权归属阿羌村</t>
  </si>
  <si>
    <t>阿羌镇萨勒瓦墩5号标准化养殖小区</t>
  </si>
  <si>
    <t>5号标准化养殖小区配套基础设施。
1、技术服务室88㎡，每平方米1300元，需要11.44万元；
2、配种改良室77㎡，每平方米1300元，需要10.01万元；
3、病羊隔离治疗区100㎡（病羊治疗区60㎡，无害化处理室40㎡），每平方米1300元，共需13万元；
4、药浴池一座，20㎡，每平方米850元，需要1.7万元；
5、新建堆肥场1个，面积1000平方米，每平方120元，需12万元 ；
6、新建肉羊装卸台1座（长6.7米、宽2.5米、高1.2米）需1万元；
7、养殖小区通水，新铺设主管道PVC管Φ90管5公里，管道每米15元，挖管道每米10元，需要12.5万元；支管道PVC管Φ35管5公里，管道每米10元，挖管道每米10元，需要10万元；检查井45座，每座0.3万元，需13.5万元。共需36万元
8、新建青贮窖10座，每座150立方，每座6万元，共需60万元；
建成后项目资产归阿羌镇所有，由该村按年度履行资产运行及设备维护义务，持续为发展畜牧养殖产业的贫困户提供服务，通过该项目实施建设使受益户山下养殖每年减少畜牧养殖支出1500元。</t>
  </si>
  <si>
    <t>5号标准化养殖小区配套基础设施。
1.饲草料堆放棚600㎡，每平方米550元，需要33万元；
2.饲草料加工厂600㎡，高为4.2米，每平方米1300元，需资金78万元；
3.修建钢网围栏1500米，每米200元，需要30万元。
4.铺设5米砂石路5000米，7万/公里。共35万元。
6.申请国网新疆电力公司架设5公里电线，政策扶持型。
建成后项目资产归阿羌镇所有，由该村按年度履行资产运行及设备维护义务，持续为阿羌镇发展畜牧养殖产业的贫困户提供服务，通过该项目实施建设使受益户山下养殖每年减少畜牧养殖支出1500元。</t>
  </si>
  <si>
    <r>
      <rPr>
        <sz val="10"/>
        <rFont val="方正仿宋_GBK"/>
        <charset val="134"/>
      </rPr>
      <t>－－－</t>
    </r>
  </si>
  <si>
    <t>＃房维修</t>
  </si>
  <si>
    <t>（六）</t>
  </si>
  <si>
    <t>产供销建设</t>
  </si>
  <si>
    <t>农贸农资市场建设</t>
  </si>
  <si>
    <t>滴灌带厂建设</t>
  </si>
  <si>
    <t>果蔬分级包装配送建设项目</t>
  </si>
  <si>
    <t>粮食烘干厂</t>
  </si>
  <si>
    <t>馕产业园配套基础设施建设</t>
  </si>
  <si>
    <t>膨化饲料加工及养殖示范基地</t>
  </si>
  <si>
    <t>菌种厂及配套设施建设二期</t>
  </si>
  <si>
    <t>特色农产品交易基地建设</t>
  </si>
  <si>
    <t>（七）</t>
  </si>
  <si>
    <t>休闲农业和乡村旅游</t>
  </si>
  <si>
    <t>旅游扶贫（蒙古包）建设</t>
  </si>
  <si>
    <t>农家乐、牧家乐</t>
  </si>
  <si>
    <t>旅游环保厕所建设</t>
  </si>
  <si>
    <t>移动售货车购置</t>
  </si>
  <si>
    <t>移动式小商铺购置</t>
  </si>
  <si>
    <t>乡村旅游扶贫</t>
  </si>
  <si>
    <t>流动餐车</t>
  </si>
  <si>
    <t>地方政府债券资金</t>
  </si>
  <si>
    <t>巴州2021年县级扶贫地债项目库情况汇总表</t>
  </si>
  <si>
    <r>
      <rPr>
        <sz val="8"/>
        <color indexed="8"/>
        <rFont val="方正仿宋_GBK"/>
        <charset val="134"/>
      </rPr>
      <t>单位</t>
    </r>
    <r>
      <rPr>
        <sz val="8"/>
        <color indexed="8"/>
        <rFont val="Times New Roman"/>
        <charset val="134"/>
      </rPr>
      <t>:</t>
    </r>
    <r>
      <rPr>
        <sz val="8"/>
        <color indexed="8"/>
        <rFont val="方正仿宋_GBK"/>
        <charset val="134"/>
      </rPr>
      <t>万元、户</t>
    </r>
  </si>
  <si>
    <t>带动贫困户数</t>
  </si>
  <si>
    <r>
      <rPr>
        <b/>
        <sz val="10"/>
        <color rgb="FF000000"/>
        <rFont val="方正仿宋_GBK"/>
        <charset val="134"/>
      </rPr>
      <t>且末县</t>
    </r>
    <r>
      <rPr>
        <b/>
        <sz val="10"/>
        <color rgb="FF000000"/>
        <rFont val="Times New Roman"/>
        <charset val="134"/>
      </rPr>
      <t>25</t>
    </r>
    <r>
      <rPr>
        <b/>
        <sz val="10"/>
        <color rgb="FF000000"/>
        <rFont val="方正仿宋_GBK"/>
        <charset val="134"/>
      </rPr>
      <t>个</t>
    </r>
  </si>
  <si>
    <r>
      <rPr>
        <sz val="14"/>
        <rFont val="方正小标宋_GBK"/>
        <charset val="0"/>
      </rPr>
      <t>巴州</t>
    </r>
    <r>
      <rPr>
        <sz val="14"/>
        <rFont val="Times New Roman"/>
        <charset val="0"/>
      </rPr>
      <t>2021</t>
    </r>
    <r>
      <rPr>
        <sz val="14"/>
        <rFont val="方正小标宋_GBK"/>
        <charset val="0"/>
      </rPr>
      <t>年度县级扶贫项目库（地债项目）分类统计表</t>
    </r>
  </si>
  <si>
    <t>建设规模</t>
  </si>
  <si>
    <t>扶贫发展资金规模</t>
  </si>
  <si>
    <t>单位</t>
  </si>
  <si>
    <t>万元</t>
  </si>
  <si>
    <r>
      <rPr>
        <b/>
        <sz val="10"/>
        <rFont val="方正仿宋_GBK"/>
        <charset val="134"/>
      </rPr>
      <t>占报备批次资金比例（</t>
    </r>
    <r>
      <rPr>
        <b/>
        <sz val="10"/>
        <rFont val="Times New Roman"/>
        <charset val="0"/>
      </rPr>
      <t>%</t>
    </r>
    <r>
      <rPr>
        <b/>
        <sz val="10"/>
        <rFont val="方正仿宋_GBK"/>
        <charset val="134"/>
      </rPr>
      <t>）</t>
    </r>
  </si>
  <si>
    <t>调水工程</t>
  </si>
  <si>
    <t>水库配套供水工程</t>
  </si>
  <si>
    <t>扬水站</t>
  </si>
  <si>
    <t>农区团结渠防渗改造</t>
  </si>
  <si>
    <t>盐碱地改良示范</t>
  </si>
  <si>
    <t>生物资源化再利用建设</t>
  </si>
  <si>
    <t>农村灌溉引水系统维修改造</t>
  </si>
  <si>
    <t>引水枢纽工程</t>
  </si>
  <si>
    <t>供水改扩建</t>
  </si>
  <si>
    <t>庭院发展灌溉引水系统</t>
  </si>
  <si>
    <r>
      <rPr>
        <sz val="10"/>
        <rFont val="方正仿宋_GBK"/>
        <charset val="134"/>
      </rPr>
      <t>人</t>
    </r>
  </si>
  <si>
    <t>扶贫扶志培训基地</t>
  </si>
  <si>
    <r>
      <rPr>
        <sz val="10"/>
        <color rgb="FF000000"/>
        <rFont val="方正仿宋_GBK"/>
        <charset val="134"/>
      </rPr>
      <t>平米</t>
    </r>
  </si>
  <si>
    <t>人才振兴综合服务用房建设项目</t>
  </si>
  <si>
    <t>村级劳动力有组织转移就业服务市场配套设施建设</t>
  </si>
  <si>
    <t>农区桥梁建设</t>
  </si>
  <si>
    <t>北山牧区基础设施改造建设</t>
  </si>
  <si>
    <t>生活垃圾处理</t>
  </si>
  <si>
    <t>农村人居环境整治工程</t>
  </si>
</sst>
</file>

<file path=xl/styles.xml><?xml version="1.0" encoding="utf-8"?>
<styleSheet xmlns="http://schemas.openxmlformats.org/spreadsheetml/2006/main">
  <numFmts count="9">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_ "/>
    <numFmt numFmtId="177" formatCode="0.00_ "/>
    <numFmt numFmtId="178" formatCode="0000000000000"/>
    <numFmt numFmtId="179" formatCode="#,##0.00_ "/>
    <numFmt numFmtId="180" formatCode="0.000_ "/>
  </numFmts>
  <fonts count="88">
    <font>
      <sz val="11"/>
      <color theme="1"/>
      <name val="宋体"/>
      <charset val="134"/>
      <scheme val="minor"/>
    </font>
    <font>
      <sz val="12"/>
      <name val="Times New Roman"/>
      <charset val="134"/>
    </font>
    <font>
      <sz val="12"/>
      <name val="Times New Roman"/>
      <charset val="0"/>
    </font>
    <font>
      <sz val="10"/>
      <name val="方正仿宋_GBK"/>
      <charset val="134"/>
    </font>
    <font>
      <sz val="14"/>
      <name val="方正小标宋_GBK"/>
      <charset val="0"/>
    </font>
    <font>
      <sz val="10"/>
      <name val="方正仿宋_GBK"/>
      <charset val="0"/>
    </font>
    <font>
      <sz val="14"/>
      <name val="Times New Roman"/>
      <charset val="0"/>
    </font>
    <font>
      <sz val="11"/>
      <name val="方正仿宋_GBK"/>
      <charset val="0"/>
    </font>
    <font>
      <b/>
      <sz val="10"/>
      <name val="方正仿宋_GBK"/>
      <charset val="134"/>
    </font>
    <font>
      <b/>
      <sz val="10"/>
      <name val="Times New Roman"/>
      <charset val="0"/>
    </font>
    <font>
      <b/>
      <sz val="10"/>
      <name val="方正仿宋_GBK"/>
      <charset val="0"/>
    </font>
    <font>
      <sz val="10"/>
      <name val="Times New Roman"/>
      <charset val="0"/>
    </font>
    <font>
      <sz val="10"/>
      <name val="Times New Roman"/>
      <charset val="134"/>
    </font>
    <font>
      <sz val="10"/>
      <color theme="1"/>
      <name val="方正仿宋_GBK"/>
      <charset val="134"/>
    </font>
    <font>
      <sz val="10"/>
      <color theme="1"/>
      <name val="Times New Roman"/>
      <charset val="134"/>
    </font>
    <font>
      <sz val="10"/>
      <color theme="1"/>
      <name val="宋体"/>
      <charset val="134"/>
    </font>
    <font>
      <sz val="10"/>
      <color rgb="FF000000"/>
      <name val="Times New Roman"/>
      <charset val="134"/>
    </font>
    <font>
      <sz val="10"/>
      <color indexed="8"/>
      <name val="Times New Roman"/>
      <charset val="0"/>
    </font>
    <font>
      <sz val="10"/>
      <color rgb="FF000000"/>
      <name val="方正仿宋_GBK"/>
      <charset val="134"/>
    </font>
    <font>
      <sz val="10"/>
      <color theme="1"/>
      <name val="Times New Roman"/>
      <charset val="0"/>
    </font>
    <font>
      <sz val="9"/>
      <color rgb="FF000000"/>
      <name val="仿宋"/>
      <charset val="134"/>
    </font>
    <font>
      <sz val="10"/>
      <color indexed="8"/>
      <name val="Times New Roman"/>
      <charset val="134"/>
    </font>
    <font>
      <b/>
      <sz val="11"/>
      <name val="Times New Roman"/>
      <charset val="134"/>
    </font>
    <font>
      <b/>
      <sz val="11"/>
      <name val="Times New Roman"/>
      <charset val="0"/>
    </font>
    <font>
      <sz val="12"/>
      <color indexed="10"/>
      <name val="Times New Roman"/>
      <charset val="0"/>
    </font>
    <font>
      <sz val="11"/>
      <name val="Times New Roman"/>
      <charset val="0"/>
    </font>
    <font>
      <sz val="11"/>
      <color theme="1"/>
      <name val="Times New Roman"/>
      <charset val="134"/>
    </font>
    <font>
      <b/>
      <sz val="10"/>
      <color indexed="8"/>
      <name val="Times New Roman"/>
      <charset val="134"/>
    </font>
    <font>
      <sz val="8"/>
      <color indexed="8"/>
      <name val="Times New Roman"/>
      <charset val="134"/>
    </font>
    <font>
      <sz val="20"/>
      <color indexed="8"/>
      <name val="方正小标宋_GBK"/>
      <charset val="134"/>
    </font>
    <font>
      <sz val="10"/>
      <color indexed="8"/>
      <name val="方正仿宋_GBK"/>
      <charset val="134"/>
    </font>
    <font>
      <b/>
      <sz val="10"/>
      <color rgb="FF000000"/>
      <name val="方正仿宋_GBK"/>
      <charset val="134"/>
    </font>
    <font>
      <sz val="10"/>
      <name val="宋体"/>
      <charset val="134"/>
    </font>
    <font>
      <sz val="12"/>
      <name val="宋体"/>
      <charset val="134"/>
    </font>
    <font>
      <sz val="12"/>
      <name val="方正仿宋_GBK"/>
      <charset val="134"/>
    </font>
    <font>
      <sz val="10"/>
      <color theme="1"/>
      <name val="方正楷体_GBK"/>
      <charset val="134"/>
    </font>
    <font>
      <sz val="8"/>
      <color indexed="8"/>
      <name val="方正小标宋_GBK"/>
      <charset val="134"/>
    </font>
    <font>
      <sz val="8"/>
      <color indexed="8"/>
      <name val="方正仿宋_GBK"/>
      <charset val="134"/>
    </font>
    <font>
      <sz val="8"/>
      <color indexed="8"/>
      <name val="Times New Roman"/>
      <charset val="0"/>
    </font>
    <font>
      <sz val="8"/>
      <name val="Times New Roman"/>
      <charset val="134"/>
    </font>
    <font>
      <sz val="10"/>
      <name val="方正楷体_GBK"/>
      <charset val="134"/>
    </font>
    <font>
      <sz val="8"/>
      <name val="宋体"/>
      <charset val="134"/>
    </font>
    <font>
      <sz val="9"/>
      <name val="宋体"/>
      <charset val="134"/>
      <scheme val="minor"/>
    </font>
    <font>
      <b/>
      <sz val="12"/>
      <name val="宋体"/>
      <charset val="134"/>
    </font>
    <font>
      <sz val="18"/>
      <name val="方正小标宋_GBK"/>
      <charset val="134"/>
    </font>
    <font>
      <b/>
      <sz val="12"/>
      <name val="方正仿宋_GBK"/>
      <charset val="134"/>
    </font>
    <font>
      <b/>
      <sz val="11"/>
      <name val="方正仿宋_GBK"/>
      <charset val="134"/>
    </font>
    <font>
      <sz val="10"/>
      <color theme="1"/>
      <name val="方正仿宋_GBK"/>
      <charset val="0"/>
    </font>
    <font>
      <sz val="11"/>
      <name val="Times New Roman"/>
      <charset val="134"/>
    </font>
    <font>
      <b/>
      <sz val="11"/>
      <color theme="1"/>
      <name val="Times New Roman"/>
      <charset val="134"/>
    </font>
    <font>
      <sz val="20"/>
      <name val="宋体"/>
      <charset val="134"/>
    </font>
    <font>
      <sz val="20"/>
      <name val="Times New Roman"/>
      <charset val="134"/>
    </font>
    <font>
      <sz val="18"/>
      <name val="Times New Roman"/>
      <charset val="134"/>
    </font>
    <font>
      <sz val="11"/>
      <name val="方正仿宋_GBK"/>
      <charset val="134"/>
    </font>
    <font>
      <sz val="10"/>
      <name val="宋体"/>
      <charset val="134"/>
      <scheme val="minor"/>
    </font>
    <font>
      <sz val="11"/>
      <name val="宋体"/>
      <charset val="134"/>
    </font>
    <font>
      <sz val="9"/>
      <name val="Times New Roman"/>
      <charset val="0"/>
    </font>
    <font>
      <b/>
      <sz val="9"/>
      <name val="Times New Roman"/>
      <charset val="134"/>
    </font>
    <font>
      <sz val="10"/>
      <name val="宋体"/>
      <charset val="0"/>
      <scheme val="minor"/>
    </font>
    <font>
      <sz val="14"/>
      <name val="宋体"/>
      <charset val="134"/>
    </font>
    <font>
      <b/>
      <sz val="11"/>
      <name val="宋体"/>
      <charset val="0"/>
    </font>
    <font>
      <sz val="20"/>
      <name val="方正小标宋_GBK"/>
      <charset val="134"/>
    </font>
    <font>
      <sz val="11"/>
      <color rgb="FF000000"/>
      <name val="宋体"/>
      <charset val="134"/>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indexed="8"/>
      <name val="宋体"/>
      <charset val="134"/>
    </font>
    <font>
      <b/>
      <sz val="11"/>
      <color rgb="FF3F3F3F"/>
      <name val="宋体"/>
      <charset val="0"/>
      <scheme val="minor"/>
    </font>
    <font>
      <b/>
      <sz val="10"/>
      <color rgb="FF000000"/>
      <name val="Times New Roman"/>
      <charset val="134"/>
    </font>
    <font>
      <sz val="8"/>
      <name val="方正仿宋_GBK"/>
      <charset val="134"/>
    </font>
    <font>
      <sz val="10"/>
      <color rgb="FF000000"/>
      <name val="方正楷体_GBK"/>
      <charset val="134"/>
    </font>
    <font>
      <sz val="9"/>
      <name val="宋体"/>
      <charset val="134"/>
    </font>
    <font>
      <b/>
      <sz val="9"/>
      <name val="宋体"/>
      <charset val="134"/>
    </font>
  </fonts>
  <fills count="3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5"/>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42" fontId="0" fillId="0" borderId="0" applyFont="0" applyFill="0" applyBorder="0" applyAlignment="0" applyProtection="0">
      <alignment vertical="center"/>
    </xf>
    <xf numFmtId="0" fontId="63" fillId="19" borderId="0" applyNumberFormat="0" applyBorder="0" applyAlignment="0" applyProtection="0">
      <alignment vertical="center"/>
    </xf>
    <xf numFmtId="0" fontId="68" fillId="1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3" fillId="9" borderId="0" applyNumberFormat="0" applyBorder="0" applyAlignment="0" applyProtection="0">
      <alignment vertical="center"/>
    </xf>
    <xf numFmtId="0" fontId="66" fillId="10" borderId="0" applyNumberFormat="0" applyBorder="0" applyAlignment="0" applyProtection="0">
      <alignment vertical="center"/>
    </xf>
    <xf numFmtId="43" fontId="0" fillId="0" borderId="0" applyFont="0" applyFill="0" applyBorder="0" applyAlignment="0" applyProtection="0">
      <alignment vertical="center"/>
    </xf>
    <xf numFmtId="0" fontId="67" fillId="24" borderId="0" applyNumberFormat="0" applyBorder="0" applyAlignment="0" applyProtection="0">
      <alignment vertical="center"/>
    </xf>
    <xf numFmtId="0" fontId="75" fillId="0" borderId="0" applyNumberFormat="0" applyFill="0" applyBorder="0" applyAlignment="0" applyProtection="0">
      <alignment vertical="center"/>
    </xf>
    <xf numFmtId="0" fontId="33" fillId="0" borderId="0">
      <alignment vertical="center"/>
    </xf>
    <xf numFmtId="9" fontId="0" fillId="0" borderId="0" applyFont="0" applyFill="0" applyBorder="0" applyAlignment="0" applyProtection="0">
      <alignment vertical="center"/>
    </xf>
    <xf numFmtId="0" fontId="78" fillId="0" borderId="0" applyNumberFormat="0" applyFill="0" applyBorder="0" applyAlignment="0" applyProtection="0">
      <alignment vertical="center"/>
    </xf>
    <xf numFmtId="0" fontId="0" fillId="4" borderId="9" applyNumberFormat="0" applyFont="0" applyAlignment="0" applyProtection="0">
      <alignment vertical="center"/>
    </xf>
    <xf numFmtId="0" fontId="67" fillId="23" borderId="0" applyNumberFormat="0" applyBorder="0" applyAlignment="0" applyProtection="0">
      <alignment vertical="center"/>
    </xf>
    <xf numFmtId="0" fontId="79"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4" fillId="0" borderId="13" applyNumberFormat="0" applyFill="0" applyAlignment="0" applyProtection="0">
      <alignment vertical="center"/>
    </xf>
    <xf numFmtId="0" fontId="77" fillId="0" borderId="13" applyNumberFormat="0" applyFill="0" applyAlignment="0" applyProtection="0">
      <alignment vertical="center"/>
    </xf>
    <xf numFmtId="0" fontId="67" fillId="12" borderId="0" applyNumberFormat="0" applyBorder="0" applyAlignment="0" applyProtection="0">
      <alignment vertical="center"/>
    </xf>
    <xf numFmtId="0" fontId="79" fillId="0" borderId="15" applyNumberFormat="0" applyFill="0" applyAlignment="0" applyProtection="0">
      <alignment vertical="center"/>
    </xf>
    <xf numFmtId="0" fontId="67" fillId="11" borderId="0" applyNumberFormat="0" applyBorder="0" applyAlignment="0" applyProtection="0">
      <alignment vertical="center"/>
    </xf>
    <xf numFmtId="0" fontId="82" fillId="18" borderId="16" applyNumberFormat="0" applyAlignment="0" applyProtection="0">
      <alignment vertical="center"/>
    </xf>
    <xf numFmtId="0" fontId="70" fillId="18" borderId="11" applyNumberFormat="0" applyAlignment="0" applyProtection="0">
      <alignment vertical="center"/>
    </xf>
    <xf numFmtId="0" fontId="64" fillId="8" borderId="10" applyNumberFormat="0" applyAlignment="0" applyProtection="0">
      <alignment vertical="center"/>
    </xf>
    <xf numFmtId="0" fontId="63" fillId="17" borderId="0" applyNumberFormat="0" applyBorder="0" applyAlignment="0" applyProtection="0">
      <alignment vertical="center"/>
    </xf>
    <xf numFmtId="0" fontId="67" fillId="34" borderId="0" applyNumberFormat="0" applyBorder="0" applyAlignment="0" applyProtection="0">
      <alignment vertical="center"/>
    </xf>
    <xf numFmtId="0" fontId="73" fillId="0" borderId="12" applyNumberFormat="0" applyFill="0" applyAlignment="0" applyProtection="0">
      <alignment vertical="center"/>
    </xf>
    <xf numFmtId="0" fontId="76" fillId="0" borderId="14" applyNumberFormat="0" applyFill="0" applyAlignment="0" applyProtection="0">
      <alignment vertical="center"/>
    </xf>
    <xf numFmtId="0" fontId="69" fillId="16" borderId="0" applyNumberFormat="0" applyBorder="0" applyAlignment="0" applyProtection="0">
      <alignment vertical="center"/>
    </xf>
    <xf numFmtId="0" fontId="72" fillId="22" borderId="0" applyNumberFormat="0" applyBorder="0" applyAlignment="0" applyProtection="0">
      <alignment vertical="center"/>
    </xf>
    <xf numFmtId="0" fontId="63" fillId="15" borderId="0" applyNumberFormat="0" applyBorder="0" applyAlignment="0" applyProtection="0">
      <alignment vertical="center"/>
    </xf>
    <xf numFmtId="0" fontId="67" fillId="28" borderId="0" applyNumberFormat="0" applyBorder="0" applyAlignment="0" applyProtection="0">
      <alignment vertical="center"/>
    </xf>
    <xf numFmtId="0" fontId="63" fillId="32" borderId="0" applyNumberFormat="0" applyBorder="0" applyAlignment="0" applyProtection="0">
      <alignment vertical="center"/>
    </xf>
    <xf numFmtId="0" fontId="63" fillId="30" borderId="0" applyNumberFormat="0" applyBorder="0" applyAlignment="0" applyProtection="0">
      <alignment vertical="center"/>
    </xf>
    <xf numFmtId="0" fontId="63" fillId="14" borderId="0" applyNumberFormat="0" applyBorder="0" applyAlignment="0" applyProtection="0">
      <alignment vertical="center"/>
    </xf>
    <xf numFmtId="0" fontId="63" fillId="7" borderId="0" applyNumberFormat="0" applyBorder="0" applyAlignment="0" applyProtection="0">
      <alignment vertical="center"/>
    </xf>
    <xf numFmtId="0" fontId="67" fillId="27" borderId="0" applyNumberFormat="0" applyBorder="0" applyAlignment="0" applyProtection="0">
      <alignment vertical="center"/>
    </xf>
    <xf numFmtId="0" fontId="67" fillId="26" borderId="0" applyNumberFormat="0" applyBorder="0" applyAlignment="0" applyProtection="0">
      <alignment vertical="center"/>
    </xf>
    <xf numFmtId="0" fontId="63" fillId="31" borderId="0" applyNumberFormat="0" applyBorder="0" applyAlignment="0" applyProtection="0">
      <alignment vertical="center"/>
    </xf>
    <xf numFmtId="0" fontId="63" fillId="29" borderId="0" applyNumberFormat="0" applyBorder="0" applyAlignment="0" applyProtection="0">
      <alignment vertical="center"/>
    </xf>
    <xf numFmtId="0" fontId="67" fillId="33" borderId="0" applyNumberFormat="0" applyBorder="0" applyAlignment="0" applyProtection="0">
      <alignment vertical="center"/>
    </xf>
    <xf numFmtId="0" fontId="63" fillId="6" borderId="0" applyNumberFormat="0" applyBorder="0" applyAlignment="0" applyProtection="0">
      <alignment vertical="center"/>
    </xf>
    <xf numFmtId="0" fontId="67" fillId="21" borderId="0" applyNumberFormat="0" applyBorder="0" applyAlignment="0" applyProtection="0">
      <alignment vertical="center"/>
    </xf>
    <xf numFmtId="0" fontId="67" fillId="25" borderId="0" applyNumberFormat="0" applyBorder="0" applyAlignment="0" applyProtection="0">
      <alignment vertical="center"/>
    </xf>
    <xf numFmtId="0" fontId="0" fillId="0" borderId="0">
      <alignment vertical="center"/>
    </xf>
    <xf numFmtId="0" fontId="63" fillId="5" borderId="0" applyNumberFormat="0" applyBorder="0" applyAlignment="0" applyProtection="0">
      <alignment vertical="center"/>
    </xf>
    <xf numFmtId="0" fontId="67" fillId="20" borderId="0" applyNumberFormat="0" applyBorder="0" applyAlignment="0" applyProtection="0">
      <alignment vertical="center"/>
    </xf>
    <xf numFmtId="0" fontId="33" fillId="0" borderId="0"/>
    <xf numFmtId="0" fontId="33" fillId="0" borderId="0">
      <alignment vertical="center"/>
    </xf>
    <xf numFmtId="0" fontId="81" fillId="0" borderId="0">
      <alignment vertical="center"/>
    </xf>
    <xf numFmtId="0" fontId="33" fillId="0" borderId="0">
      <alignment vertical="top"/>
    </xf>
    <xf numFmtId="0" fontId="62" fillId="0" borderId="0">
      <protection locked="0"/>
    </xf>
  </cellStyleXfs>
  <cellXfs count="27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vertical="center"/>
    </xf>
    <xf numFmtId="177" fontId="1"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177" fontId="6" fillId="0" borderId="0" xfId="0" applyNumberFormat="1" applyFont="1" applyFill="1" applyBorder="1" applyAlignment="1">
      <alignment horizontal="center" vertical="center"/>
    </xf>
    <xf numFmtId="0" fontId="2" fillId="0" borderId="0" xfId="0" applyFont="1" applyFill="1" applyBorder="1" applyAlignment="1">
      <alignment horizontal="center" vertical="top"/>
    </xf>
    <xf numFmtId="0" fontId="5" fillId="0" borderId="0" xfId="0" applyFont="1" applyFill="1" applyBorder="1" applyAlignment="1">
      <alignment vertical="top"/>
    </xf>
    <xf numFmtId="177"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9" fillId="0" borderId="3" xfId="0" applyFont="1" applyFill="1" applyBorder="1" applyAlignment="1">
      <alignment horizontal="center" vertical="center" wrapText="1"/>
    </xf>
    <xf numFmtId="177" fontId="8"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6" xfId="0" applyFont="1" applyFill="1" applyBorder="1" applyAlignment="1">
      <alignment vertical="center" wrapText="1"/>
    </xf>
    <xf numFmtId="177" fontId="8" fillId="0" borderId="6"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10" fillId="0" borderId="5" xfId="0" applyFont="1" applyFill="1" applyBorder="1" applyAlignment="1">
      <alignment vertical="center" wrapText="1"/>
    </xf>
    <xf numFmtId="0" fontId="11" fillId="0" borderId="3" xfId="0" applyFont="1" applyFill="1" applyBorder="1" applyAlignment="1">
      <alignment horizontal="center" vertical="center" wrapText="1"/>
    </xf>
    <xf numFmtId="10" fontId="11" fillId="0" borderId="3" xfId="0" applyNumberFormat="1" applyFont="1" applyFill="1" applyBorder="1" applyAlignment="1">
      <alignment horizontal="center" vertical="center" wrapText="1"/>
    </xf>
    <xf numFmtId="0" fontId="8" fillId="0" borderId="3" xfId="0" applyFont="1" applyFill="1" applyBorder="1" applyAlignment="1">
      <alignment vertical="center" wrapText="1"/>
    </xf>
    <xf numFmtId="0" fontId="12" fillId="0" borderId="3" xfId="0" applyFont="1" applyFill="1" applyBorder="1" applyAlignment="1">
      <alignment horizontal="center" vertical="center"/>
    </xf>
    <xf numFmtId="177" fontId="11" fillId="0" borderId="3" xfId="0" applyNumberFormat="1" applyFont="1" applyFill="1" applyBorder="1" applyAlignment="1">
      <alignment horizontal="center" vertical="center" wrapText="1"/>
    </xf>
    <xf numFmtId="0" fontId="3" fillId="0" borderId="3" xfId="0" applyFont="1" applyFill="1" applyBorder="1" applyAlignment="1">
      <alignment vertical="center" wrapText="1"/>
    </xf>
    <xf numFmtId="0" fontId="11" fillId="0" borderId="3" xfId="0" applyFont="1" applyFill="1" applyBorder="1" applyAlignment="1">
      <alignment horizontal="center" vertical="center"/>
    </xf>
    <xf numFmtId="177" fontId="11" fillId="0" borderId="3" xfId="0" applyNumberFormat="1" applyFont="1" applyFill="1" applyBorder="1" applyAlignment="1">
      <alignment horizontal="center" vertical="center"/>
    </xf>
    <xf numFmtId="0" fontId="5" fillId="0" borderId="3" xfId="0" applyFont="1" applyFill="1" applyBorder="1" applyAlignment="1">
      <alignment vertical="center" wrapText="1"/>
    </xf>
    <xf numFmtId="0" fontId="12" fillId="0" borderId="3" xfId="54" applyFont="1" applyFill="1" applyBorder="1" applyAlignment="1" applyProtection="1">
      <alignment horizontal="center" vertical="center"/>
    </xf>
    <xf numFmtId="177" fontId="12" fillId="0" borderId="3" xfId="54" applyNumberFormat="1" applyFont="1" applyFill="1" applyBorder="1" applyAlignment="1" applyProtection="1">
      <alignment horizontal="center" vertical="center"/>
    </xf>
    <xf numFmtId="0" fontId="13" fillId="0" borderId="3" xfId="0" applyFont="1" applyFill="1" applyBorder="1" applyAlignment="1">
      <alignment vertical="center" wrapText="1"/>
    </xf>
    <xf numFmtId="0" fontId="14" fillId="0" borderId="3" xfId="0" applyFont="1" applyFill="1" applyBorder="1" applyAlignment="1">
      <alignment horizontal="center" vertical="center"/>
    </xf>
    <xf numFmtId="177" fontId="14" fillId="0" borderId="3" xfId="0" applyNumberFormat="1" applyFont="1" applyFill="1" applyBorder="1" applyAlignment="1">
      <alignment horizontal="center" vertical="center"/>
    </xf>
    <xf numFmtId="177" fontId="12" fillId="0" borderId="3" xfId="0" applyNumberFormat="1" applyFont="1" applyFill="1" applyBorder="1" applyAlignment="1">
      <alignment horizontal="center" vertical="center"/>
    </xf>
    <xf numFmtId="0" fontId="14" fillId="0" borderId="3" xfId="54" applyFont="1" applyFill="1" applyBorder="1" applyAlignment="1" applyProtection="1">
      <alignment horizontal="center" vertical="center"/>
    </xf>
    <xf numFmtId="0" fontId="15" fillId="0" borderId="3" xfId="54" applyFont="1" applyFill="1" applyBorder="1" applyAlignment="1" applyProtection="1">
      <alignment horizontal="center" vertical="center"/>
    </xf>
    <xf numFmtId="177" fontId="14" fillId="0" borderId="3" xfId="54" applyNumberFormat="1" applyFont="1" applyFill="1" applyBorder="1" applyAlignment="1" applyProtection="1">
      <alignment horizontal="center" vertical="center"/>
    </xf>
    <xf numFmtId="0" fontId="3" fillId="0" borderId="3" xfId="0" applyFont="1" applyFill="1" applyBorder="1" applyAlignment="1">
      <alignment horizontal="center" vertical="center"/>
    </xf>
    <xf numFmtId="0" fontId="13" fillId="0" borderId="3" xfId="0" applyFont="1" applyFill="1" applyBorder="1" applyAlignment="1">
      <alignment vertical="center"/>
    </xf>
    <xf numFmtId="0" fontId="16" fillId="0" borderId="3" xfId="0" applyFont="1" applyFill="1" applyBorder="1" applyAlignment="1">
      <alignment horizontal="center" vertical="center"/>
    </xf>
    <xf numFmtId="0" fontId="17" fillId="0" borderId="3" xfId="0" applyFont="1" applyFill="1" applyBorder="1" applyAlignment="1">
      <alignment horizontal="center" vertical="center"/>
    </xf>
    <xf numFmtId="0" fontId="18" fillId="0" borderId="3" xfId="0"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16" fillId="0" borderId="3" xfId="0" applyNumberFormat="1" applyFont="1" applyFill="1" applyBorder="1" applyAlignment="1">
      <alignment horizontal="center" vertical="center"/>
    </xf>
    <xf numFmtId="0" fontId="19" fillId="0" borderId="3" xfId="0" applyFont="1" applyFill="1" applyBorder="1" applyAlignment="1">
      <alignment horizontal="center" vertical="center"/>
    </xf>
    <xf numFmtId="0" fontId="20" fillId="0" borderId="3" xfId="0" applyFont="1" applyFill="1" applyBorder="1" applyAlignment="1">
      <alignment horizontal="left" vertical="center" wrapText="1"/>
    </xf>
    <xf numFmtId="177" fontId="19" fillId="0" borderId="3" xfId="0" applyNumberFormat="1" applyFont="1" applyFill="1" applyBorder="1" applyAlignment="1">
      <alignment horizontal="center" vertical="center"/>
    </xf>
    <xf numFmtId="0" fontId="14" fillId="0" borderId="3" xfId="0" applyFont="1" applyFill="1" applyBorder="1" applyAlignment="1">
      <alignment horizontal="center" vertical="center" wrapText="1"/>
    </xf>
    <xf numFmtId="0" fontId="12" fillId="2" borderId="3" xfId="11" applyNumberFormat="1" applyFont="1" applyFill="1" applyBorder="1" applyAlignment="1">
      <alignment horizontal="center" vertical="center" wrapText="1"/>
    </xf>
    <xf numFmtId="0" fontId="21" fillId="0" borderId="3" xfId="0" applyFont="1" applyFill="1" applyBorder="1" applyAlignment="1">
      <alignment horizontal="center" vertical="center"/>
    </xf>
    <xf numFmtId="177" fontId="21" fillId="0" borderId="3"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vertical="center"/>
    </xf>
    <xf numFmtId="0" fontId="25"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1" fillId="0" borderId="0" xfId="0" applyFont="1" applyFill="1" applyAlignment="1">
      <alignment vertical="center"/>
    </xf>
    <xf numFmtId="0" fontId="27" fillId="0" borderId="0" xfId="0" applyFont="1" applyFill="1" applyAlignment="1">
      <alignment vertical="center"/>
    </xf>
    <xf numFmtId="0" fontId="12" fillId="0" borderId="0" xfId="11" applyFont="1" applyFill="1" applyBorder="1" applyAlignment="1">
      <alignment horizontal="center" vertical="center" wrapText="1"/>
    </xf>
    <xf numFmtId="0" fontId="12" fillId="0" borderId="0" xfId="0" applyFont="1" applyFill="1" applyBorder="1" applyAlignment="1">
      <alignment vertical="center"/>
    </xf>
    <xf numFmtId="0" fontId="21" fillId="0" borderId="0" xfId="0" applyFont="1" applyFill="1" applyAlignment="1">
      <alignment horizontal="left" vertical="center"/>
    </xf>
    <xf numFmtId="176" fontId="21" fillId="0" borderId="0" xfId="0" applyNumberFormat="1" applyFont="1" applyFill="1" applyAlignment="1">
      <alignment vertical="center"/>
    </xf>
    <xf numFmtId="0" fontId="28" fillId="0" borderId="0" xfId="0" applyFont="1" applyFill="1" applyAlignment="1">
      <alignment horizontal="left" vertical="center"/>
    </xf>
    <xf numFmtId="0" fontId="21" fillId="0" borderId="0" xfId="0" applyFont="1" applyFill="1" applyAlignment="1">
      <alignment horizontal="center" vertical="center"/>
    </xf>
    <xf numFmtId="0" fontId="29" fillId="0" borderId="0" xfId="0" applyFont="1" applyFill="1" applyAlignment="1">
      <alignment horizontal="center" vertical="center"/>
    </xf>
    <xf numFmtId="0" fontId="29" fillId="0" borderId="0" xfId="0" applyFont="1" applyFill="1" applyAlignment="1">
      <alignment horizontal="left" vertical="center"/>
    </xf>
    <xf numFmtId="0" fontId="30" fillId="0" borderId="2" xfId="0" applyFont="1" applyFill="1" applyBorder="1" applyAlignment="1">
      <alignment horizontal="center" vertical="center" wrapText="1"/>
    </xf>
    <xf numFmtId="0" fontId="21" fillId="0" borderId="6" xfId="0" applyFont="1" applyFill="1" applyBorder="1" applyAlignment="1">
      <alignment horizontal="center" vertical="center" wrapText="1"/>
    </xf>
    <xf numFmtId="176" fontId="31" fillId="0" borderId="7" xfId="11" applyNumberFormat="1" applyFont="1" applyFill="1" applyBorder="1" applyAlignment="1">
      <alignment horizontal="center" vertical="center" wrapText="1"/>
    </xf>
    <xf numFmtId="176" fontId="27" fillId="0" borderId="8" xfId="11" applyNumberFormat="1" applyFont="1" applyFill="1" applyBorder="1" applyAlignment="1">
      <alignment horizontal="center" vertical="center" wrapText="1"/>
    </xf>
    <xf numFmtId="176" fontId="27" fillId="0" borderId="8" xfId="11" applyNumberFormat="1" applyFont="1" applyFill="1" applyBorder="1" applyAlignment="1">
      <alignment horizontal="left" vertical="center" wrapText="1"/>
    </xf>
    <xf numFmtId="0" fontId="12" fillId="0" borderId="3" xfId="11" applyFont="1" applyFill="1" applyBorder="1" applyAlignment="1">
      <alignment horizontal="center" vertical="center" wrapText="1"/>
    </xf>
    <xf numFmtId="0" fontId="12" fillId="0" borderId="3" xfId="11" applyNumberFormat="1" applyFont="1" applyFill="1" applyBorder="1" applyAlignment="1">
      <alignment horizontal="center" vertical="center" wrapText="1"/>
    </xf>
    <xf numFmtId="0" fontId="21" fillId="0" borderId="3"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32" fillId="0" borderId="3" xfId="11" applyFont="1" applyFill="1" applyBorder="1" applyAlignment="1">
      <alignment horizontal="center" vertical="center" wrapText="1"/>
    </xf>
    <xf numFmtId="0" fontId="12" fillId="0" borderId="3" xfId="0" applyNumberFormat="1" applyFont="1" applyFill="1" applyBorder="1" applyAlignment="1">
      <alignment horizontal="center" vertical="center"/>
    </xf>
    <xf numFmtId="0" fontId="18" fillId="0" borderId="3" xfId="0" applyFont="1" applyFill="1" applyBorder="1" applyAlignment="1">
      <alignment horizontal="left" vertical="center" wrapText="1"/>
    </xf>
    <xf numFmtId="0" fontId="3" fillId="0" borderId="3" xfId="1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11" applyFont="1" applyFill="1" applyBorder="1" applyAlignment="1">
      <alignment horizontal="left" vertical="center" wrapText="1"/>
    </xf>
    <xf numFmtId="178" fontId="33" fillId="0" borderId="3" xfId="11" applyNumberFormat="1" applyFont="1" applyFill="1" applyBorder="1" applyAlignment="1" applyProtection="1">
      <alignment horizontal="center" vertical="center" wrapText="1"/>
    </xf>
    <xf numFmtId="0" fontId="32" fillId="0" borderId="3" xfId="11" applyNumberFormat="1" applyFont="1" applyFill="1" applyBorder="1" applyAlignment="1">
      <alignment horizontal="center" vertical="center" wrapText="1"/>
    </xf>
    <xf numFmtId="0" fontId="12" fillId="0" borderId="3" xfId="11" applyFont="1" applyFill="1" applyBorder="1" applyAlignment="1">
      <alignment horizontal="left" vertical="center" wrapText="1"/>
    </xf>
    <xf numFmtId="176" fontId="29" fillId="0" borderId="0" xfId="0" applyNumberFormat="1" applyFont="1" applyFill="1" applyAlignment="1">
      <alignment horizontal="center" vertical="center"/>
    </xf>
    <xf numFmtId="176" fontId="21" fillId="0" borderId="0" xfId="0" applyNumberFormat="1" applyFont="1" applyFill="1" applyAlignment="1">
      <alignment horizontal="center" vertical="center"/>
    </xf>
    <xf numFmtId="176" fontId="30" fillId="0" borderId="7" xfId="0" applyNumberFormat="1" applyFont="1" applyFill="1" applyBorder="1" applyAlignment="1">
      <alignment horizontal="center" vertical="center" wrapText="1"/>
    </xf>
    <xf numFmtId="176" fontId="21" fillId="0" borderId="8" xfId="0" applyNumberFormat="1" applyFont="1" applyFill="1" applyBorder="1" applyAlignment="1">
      <alignment horizontal="center" vertical="center" wrapText="1"/>
    </xf>
    <xf numFmtId="176" fontId="21" fillId="0" borderId="5" xfId="0" applyNumberFormat="1" applyFont="1" applyFill="1" applyBorder="1" applyAlignment="1">
      <alignment horizontal="center" vertical="center" wrapText="1"/>
    </xf>
    <xf numFmtId="176" fontId="30" fillId="0" borderId="3" xfId="0" applyNumberFormat="1" applyFont="1" applyFill="1" applyBorder="1" applyAlignment="1">
      <alignment horizontal="center" vertical="center" wrapText="1"/>
    </xf>
    <xf numFmtId="176" fontId="34" fillId="0" borderId="3" xfId="0" applyNumberFormat="1" applyFont="1" applyFill="1" applyBorder="1" applyAlignment="1">
      <alignment horizontal="center" vertical="center" wrapText="1"/>
    </xf>
    <xf numFmtId="176" fontId="17" fillId="0" borderId="3" xfId="52" applyNumberFormat="1" applyFont="1" applyFill="1" applyBorder="1" applyAlignment="1">
      <alignment horizontal="center" vertical="center" wrapText="1"/>
    </xf>
    <xf numFmtId="0" fontId="16" fillId="0" borderId="3" xfId="0" applyFont="1" applyFill="1" applyBorder="1" applyAlignment="1">
      <alignment horizontal="left" vertical="center" wrapText="1"/>
    </xf>
    <xf numFmtId="176" fontId="21" fillId="0" borderId="3" xfId="0" applyNumberFormat="1" applyFont="1" applyFill="1" applyBorder="1" applyAlignment="1">
      <alignment horizontal="center" vertical="center" wrapText="1"/>
    </xf>
    <xf numFmtId="176" fontId="12" fillId="0" borderId="3" xfId="11" applyNumberFormat="1" applyFont="1" applyFill="1" applyBorder="1" applyAlignment="1">
      <alignment horizontal="center" vertical="center" wrapText="1"/>
    </xf>
    <xf numFmtId="176" fontId="12" fillId="0" borderId="3" xfId="0" applyNumberFormat="1" applyFont="1" applyFill="1" applyBorder="1" applyAlignment="1">
      <alignment horizontal="center" vertical="center"/>
    </xf>
    <xf numFmtId="0" fontId="32" fillId="0" borderId="3" xfId="11" applyFont="1" applyFill="1" applyBorder="1" applyAlignment="1">
      <alignment horizontal="left" vertical="center" wrapText="1"/>
    </xf>
    <xf numFmtId="0" fontId="35" fillId="0" borderId="3" xfId="11" applyFont="1" applyFill="1" applyBorder="1" applyAlignment="1">
      <alignment horizontal="left" vertical="center" wrapText="1"/>
    </xf>
    <xf numFmtId="0" fontId="14" fillId="0" borderId="3" xfId="11" applyFont="1" applyFill="1" applyBorder="1" applyAlignment="1">
      <alignment horizontal="left" vertical="center" wrapText="1"/>
    </xf>
    <xf numFmtId="0" fontId="36" fillId="0" borderId="0" xfId="0" applyFont="1" applyFill="1" applyAlignment="1">
      <alignment horizontal="left" vertical="center"/>
    </xf>
    <xf numFmtId="0" fontId="37" fillId="0" borderId="0" xfId="0" applyFont="1" applyFill="1" applyAlignment="1">
      <alignment horizontal="center" vertical="center"/>
    </xf>
    <xf numFmtId="176" fontId="30" fillId="0" borderId="2" xfId="0" applyNumberFormat="1" applyFont="1" applyFill="1" applyBorder="1" applyAlignment="1">
      <alignment horizontal="center" vertical="center" wrapText="1"/>
    </xf>
    <xf numFmtId="179" fontId="37" fillId="0" borderId="2" xfId="0" applyNumberFormat="1" applyFont="1" applyFill="1" applyBorder="1" applyAlignment="1">
      <alignment horizontal="center" vertical="center" wrapText="1"/>
    </xf>
    <xf numFmtId="176" fontId="21" fillId="0" borderId="6" xfId="0" applyNumberFormat="1" applyFont="1" applyFill="1" applyBorder="1" applyAlignment="1">
      <alignment horizontal="center" vertical="center" wrapText="1"/>
    </xf>
    <xf numFmtId="179" fontId="28" fillId="0" borderId="6" xfId="0" applyNumberFormat="1" applyFont="1" applyFill="1" applyBorder="1" applyAlignment="1">
      <alignment horizontal="center" vertical="center" wrapText="1"/>
    </xf>
    <xf numFmtId="0" fontId="38" fillId="0" borderId="3" xfId="52" applyFont="1" applyFill="1" applyBorder="1" applyAlignment="1">
      <alignment horizontal="left" vertical="center" wrapText="1"/>
    </xf>
    <xf numFmtId="0" fontId="17" fillId="0" borderId="3" xfId="52" applyFont="1" applyFill="1" applyBorder="1" applyAlignment="1">
      <alignment horizontal="center" vertical="center" wrapText="1"/>
    </xf>
    <xf numFmtId="0" fontId="28" fillId="0" borderId="3" xfId="0" applyFont="1" applyFill="1" applyBorder="1" applyAlignment="1">
      <alignment horizontal="center" vertical="center" wrapText="1"/>
    </xf>
    <xf numFmtId="0" fontId="39" fillId="0" borderId="3" xfId="11" applyFont="1" applyFill="1" applyBorder="1" applyAlignment="1">
      <alignment horizontal="left" vertical="center" wrapText="1"/>
    </xf>
    <xf numFmtId="0" fontId="40" fillId="0" borderId="3" xfId="11" applyFont="1" applyFill="1" applyBorder="1" applyAlignment="1">
      <alignment horizontal="left" vertical="center" wrapText="1"/>
    </xf>
    <xf numFmtId="0" fontId="41" fillId="0" borderId="3" xfId="11" applyFont="1" applyFill="1" applyBorder="1" applyAlignment="1">
      <alignment horizontal="left" vertical="center" wrapText="1"/>
    </xf>
    <xf numFmtId="177" fontId="42" fillId="0" borderId="3" xfId="0" applyNumberFormat="1" applyFont="1" applyFill="1" applyBorder="1" applyAlignment="1">
      <alignment horizontal="center" vertical="center" wrapText="1"/>
    </xf>
    <xf numFmtId="0" fontId="33" fillId="0" borderId="0" xfId="0" applyFont="1" applyFill="1" applyBorder="1" applyAlignment="1">
      <alignment horizontal="center" vertical="center"/>
    </xf>
    <xf numFmtId="0" fontId="43" fillId="0" borderId="0" xfId="0" applyFont="1" applyFill="1" applyBorder="1" applyAlignment="1">
      <alignment horizontal="center" vertical="center" wrapText="1"/>
    </xf>
    <xf numFmtId="0" fontId="44" fillId="0" borderId="0" xfId="0" applyFont="1" applyFill="1" applyAlignment="1">
      <alignment horizontal="center" vertical="center"/>
    </xf>
    <xf numFmtId="0" fontId="34" fillId="0" borderId="0" xfId="0" applyFont="1" applyFill="1" applyBorder="1" applyAlignment="1">
      <alignment horizontal="center" vertical="center"/>
    </xf>
    <xf numFmtId="0" fontId="34" fillId="0" borderId="0" xfId="0" applyFont="1" applyFill="1" applyAlignment="1">
      <alignment horizontal="right" vertical="center"/>
    </xf>
    <xf numFmtId="0" fontId="45" fillId="0" borderId="3" xfId="0" applyFont="1" applyFill="1" applyBorder="1" applyAlignment="1">
      <alignment horizontal="center" vertical="center" wrapText="1"/>
    </xf>
    <xf numFmtId="0" fontId="33" fillId="0" borderId="3" xfId="0" applyFont="1" applyFill="1" applyBorder="1" applyAlignment="1">
      <alignment horizontal="center" vertical="center"/>
    </xf>
    <xf numFmtId="0" fontId="1" fillId="0" borderId="3" xfId="0" applyFont="1" applyFill="1" applyBorder="1" applyAlignment="1">
      <alignment horizontal="center" vertical="center"/>
    </xf>
    <xf numFmtId="177" fontId="1" fillId="0" borderId="3" xfId="0" applyNumberFormat="1" applyFont="1" applyFill="1" applyBorder="1" applyAlignment="1">
      <alignment horizontal="center" vertical="center"/>
    </xf>
    <xf numFmtId="0" fontId="34" fillId="0" borderId="3" xfId="0" applyFont="1" applyFill="1" applyBorder="1" applyAlignment="1">
      <alignment horizontal="center" vertical="center"/>
    </xf>
    <xf numFmtId="0" fontId="22"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177" fontId="22" fillId="0" borderId="4" xfId="0" applyNumberFormat="1" applyFont="1" applyFill="1" applyBorder="1" applyAlignment="1">
      <alignment horizontal="center" vertical="center" wrapText="1"/>
    </xf>
    <xf numFmtId="0" fontId="23" fillId="0" borderId="5"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2" fillId="0" borderId="3" xfId="0" applyFont="1" applyFill="1" applyBorder="1" applyAlignment="1">
      <alignment horizontal="center" vertical="center" wrapText="1"/>
    </xf>
    <xf numFmtId="177" fontId="22" fillId="0" borderId="6"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10" fontId="9" fillId="0" borderId="3" xfId="0" applyNumberFormat="1" applyFont="1" applyFill="1" applyBorder="1" applyAlignment="1">
      <alignment horizontal="center" vertical="center" wrapText="1"/>
    </xf>
    <xf numFmtId="177" fontId="9" fillId="0" borderId="3" xfId="0" applyNumberFormat="1" applyFont="1" applyFill="1" applyBorder="1" applyAlignment="1">
      <alignment horizontal="center" vertical="center" wrapText="1"/>
    </xf>
    <xf numFmtId="0" fontId="47" fillId="0" borderId="3" xfId="0" applyFont="1" applyFill="1" applyBorder="1" applyAlignment="1">
      <alignment vertical="center" wrapText="1"/>
    </xf>
    <xf numFmtId="0" fontId="12" fillId="0" borderId="3" xfId="0" applyFont="1" applyFill="1" applyBorder="1" applyAlignment="1">
      <alignment horizontal="center" vertical="center" wrapText="1"/>
    </xf>
    <xf numFmtId="0" fontId="48" fillId="0" borderId="0" xfId="54" applyFont="1" applyFill="1" applyBorder="1" applyAlignment="1" applyProtection="1">
      <alignment horizontal="center" vertical="center"/>
    </xf>
    <xf numFmtId="0" fontId="32" fillId="0" borderId="3" xfId="0" applyFont="1" applyFill="1" applyBorder="1" applyAlignment="1">
      <alignment horizontal="center" vertical="center"/>
    </xf>
    <xf numFmtId="0" fontId="18" fillId="0" borderId="3" xfId="0" applyFont="1" applyFill="1" applyBorder="1" applyAlignment="1">
      <alignment vertical="center" wrapText="1"/>
    </xf>
    <xf numFmtId="0" fontId="3" fillId="0" borderId="3" xfId="54" applyFont="1" applyFill="1" applyBorder="1" applyAlignment="1" applyProtection="1">
      <alignment vertical="center" wrapText="1"/>
    </xf>
    <xf numFmtId="0" fontId="3" fillId="0" borderId="3" xfId="54" applyFont="1" applyFill="1" applyBorder="1" applyAlignment="1" applyProtection="1">
      <alignment horizontal="center" vertical="center" wrapText="1"/>
    </xf>
    <xf numFmtId="0" fontId="3" fillId="0" borderId="3" xfId="54" applyFont="1" applyFill="1" applyBorder="1" applyAlignment="1" applyProtection="1">
      <alignment horizontal="center" vertical="center"/>
    </xf>
    <xf numFmtId="0" fontId="3" fillId="0" borderId="3" xfId="0" applyFont="1" applyFill="1" applyBorder="1" applyAlignment="1">
      <alignment vertical="center"/>
    </xf>
    <xf numFmtId="0" fontId="13" fillId="0" borderId="3" xfId="0" applyFont="1" applyFill="1" applyBorder="1" applyAlignment="1">
      <alignment horizontal="center" vertical="center"/>
    </xf>
    <xf numFmtId="0" fontId="30" fillId="0" borderId="3" xfId="0" applyFont="1" applyFill="1" applyBorder="1" applyAlignment="1">
      <alignment horizontal="center" vertical="center"/>
    </xf>
    <xf numFmtId="0" fontId="48" fillId="0" borderId="0" xfId="0" applyFont="1" applyFill="1" applyBorder="1" applyAlignment="1">
      <alignment horizontal="center" vertical="center"/>
    </xf>
    <xf numFmtId="0" fontId="49" fillId="0" borderId="0" xfId="0" applyFont="1" applyFill="1" applyAlignment="1">
      <alignment horizontal="center" vertical="center"/>
    </xf>
    <xf numFmtId="0" fontId="49" fillId="2" borderId="0" xfId="0" applyFont="1" applyFill="1" applyAlignment="1">
      <alignment horizontal="center" vertical="center"/>
    </xf>
    <xf numFmtId="0" fontId="0" fillId="3" borderId="0" xfId="0" applyFill="1" applyAlignment="1">
      <alignment horizontal="center" vertical="center"/>
    </xf>
    <xf numFmtId="0" fontId="0" fillId="0" borderId="0" xfId="0" applyFill="1" applyAlignment="1">
      <alignment horizontal="center" vertical="center"/>
    </xf>
    <xf numFmtId="0" fontId="26" fillId="0" borderId="0" xfId="0" applyFont="1" applyFill="1" applyAlignment="1">
      <alignment horizontal="center" vertical="center"/>
    </xf>
    <xf numFmtId="0" fontId="26" fillId="0" borderId="0" xfId="0" applyFont="1" applyFill="1" applyAlignment="1">
      <alignment horizontal="left" vertical="center"/>
    </xf>
    <xf numFmtId="177" fontId="26" fillId="0" borderId="0" xfId="0" applyNumberFormat="1" applyFont="1" applyFill="1" applyAlignment="1">
      <alignment horizontal="center" vertical="center"/>
    </xf>
    <xf numFmtId="0" fontId="50" fillId="0" borderId="0" xfId="0" applyFont="1" applyFill="1" applyAlignment="1">
      <alignment horizontal="center" vertical="center"/>
    </xf>
    <xf numFmtId="0" fontId="51" fillId="0" borderId="0" xfId="0" applyFont="1" applyFill="1" applyAlignment="1">
      <alignment horizontal="center" vertical="center"/>
    </xf>
    <xf numFmtId="0" fontId="52" fillId="0" borderId="0" xfId="0" applyFont="1" applyFill="1" applyAlignment="1">
      <alignment horizontal="center" vertical="center"/>
    </xf>
    <xf numFmtId="0" fontId="53" fillId="0" borderId="2" xfId="0" applyFont="1" applyFill="1" applyBorder="1" applyAlignment="1">
      <alignment horizontal="center" vertical="center" wrapText="1"/>
    </xf>
    <xf numFmtId="0" fontId="48" fillId="0" borderId="6" xfId="0" applyFont="1" applyFill="1" applyBorder="1" applyAlignment="1">
      <alignment horizontal="center" vertical="center" wrapText="1"/>
    </xf>
    <xf numFmtId="0" fontId="53" fillId="0" borderId="6" xfId="0" applyFont="1" applyFill="1" applyBorder="1" applyAlignment="1">
      <alignment horizontal="center" vertical="center" wrapText="1"/>
    </xf>
    <xf numFmtId="176" fontId="3" fillId="0" borderId="7" xfId="11" applyNumberFormat="1" applyFont="1" applyFill="1" applyBorder="1" applyAlignment="1">
      <alignment horizontal="center" vertical="center" wrapText="1"/>
    </xf>
    <xf numFmtId="176" fontId="12" fillId="0" borderId="8" xfId="11" applyNumberFormat="1" applyFont="1" applyFill="1" applyBorder="1" applyAlignment="1">
      <alignment horizontal="center" vertical="center" wrapText="1"/>
    </xf>
    <xf numFmtId="178" fontId="12" fillId="0" borderId="3" xfId="11" applyNumberFormat="1" applyFont="1" applyFill="1" applyBorder="1" applyAlignment="1">
      <alignment horizontal="center" vertical="center" wrapText="1"/>
    </xf>
    <xf numFmtId="0" fontId="54" fillId="0" borderId="3" xfId="51" applyFont="1" applyFill="1" applyBorder="1" applyAlignment="1" applyProtection="1">
      <alignment horizontal="center" vertical="center" wrapText="1"/>
      <protection locked="0"/>
    </xf>
    <xf numFmtId="49" fontId="54" fillId="0" borderId="3" xfId="11" applyNumberFormat="1" applyFont="1" applyFill="1" applyBorder="1" applyAlignment="1">
      <alignment horizontal="center" vertical="center" wrapText="1"/>
    </xf>
    <xf numFmtId="0" fontId="54" fillId="0" borderId="3" xfId="0" applyFont="1" applyFill="1" applyBorder="1" applyAlignment="1">
      <alignment horizontal="center" vertical="center" wrapText="1"/>
    </xf>
    <xf numFmtId="0" fontId="55" fillId="0" borderId="3" xfId="0" applyFont="1" applyFill="1" applyBorder="1" applyAlignment="1">
      <alignment horizontal="center" vertical="center" wrapText="1"/>
    </xf>
    <xf numFmtId="0" fontId="54" fillId="0" borderId="3" xfId="11" applyFont="1" applyFill="1" applyBorder="1" applyAlignment="1">
      <alignment horizontal="center" vertical="center" wrapText="1"/>
    </xf>
    <xf numFmtId="179" fontId="3" fillId="0" borderId="3" xfId="11" applyNumberFormat="1" applyFont="1" applyFill="1" applyBorder="1" applyAlignment="1">
      <alignment horizontal="center" vertical="center" wrapText="1"/>
    </xf>
    <xf numFmtId="0" fontId="51" fillId="0" borderId="0" xfId="0" applyFont="1" applyFill="1" applyAlignment="1">
      <alignment horizontal="left" vertical="center"/>
    </xf>
    <xf numFmtId="177" fontId="51" fillId="0" borderId="0" xfId="0" applyNumberFormat="1" applyFont="1" applyFill="1" applyAlignment="1">
      <alignment horizontal="center" vertical="center"/>
    </xf>
    <xf numFmtId="0" fontId="52" fillId="0" borderId="0" xfId="0" applyFont="1" applyFill="1" applyAlignment="1">
      <alignment horizontal="left" vertical="center"/>
    </xf>
    <xf numFmtId="177" fontId="52" fillId="0" borderId="0" xfId="0" applyNumberFormat="1" applyFont="1" applyFill="1" applyAlignment="1">
      <alignment horizontal="center" vertical="center"/>
    </xf>
    <xf numFmtId="0" fontId="53" fillId="0" borderId="2" xfId="0" applyFont="1" applyFill="1" applyBorder="1" applyAlignment="1" applyProtection="1">
      <alignment horizontal="center" vertical="center" wrapText="1"/>
      <protection locked="0"/>
    </xf>
    <xf numFmtId="177" fontId="53" fillId="0" borderId="7" xfId="0" applyNumberFormat="1" applyFont="1" applyFill="1" applyBorder="1" applyAlignment="1">
      <alignment horizontal="center" vertical="center" wrapText="1"/>
    </xf>
    <xf numFmtId="177" fontId="48" fillId="0" borderId="8" xfId="0" applyNumberFormat="1" applyFont="1" applyFill="1" applyBorder="1" applyAlignment="1">
      <alignment horizontal="center" vertical="center" wrapText="1"/>
    </xf>
    <xf numFmtId="177" fontId="48" fillId="0" borderId="5" xfId="0" applyNumberFormat="1" applyFont="1" applyFill="1" applyBorder="1" applyAlignment="1">
      <alignment horizontal="center" vertical="center" wrapText="1"/>
    </xf>
    <xf numFmtId="0" fontId="48" fillId="0" borderId="6" xfId="0" applyFont="1" applyFill="1" applyBorder="1" applyAlignment="1" applyProtection="1">
      <alignment horizontal="center" vertical="center" wrapText="1"/>
      <protection locked="0"/>
    </xf>
    <xf numFmtId="177" fontId="53" fillId="0" borderId="3" xfId="0" applyNumberFormat="1" applyFont="1" applyFill="1" applyBorder="1" applyAlignment="1">
      <alignment horizontal="center" vertical="center" wrapText="1"/>
    </xf>
    <xf numFmtId="176" fontId="12" fillId="0" borderId="5" xfId="11" applyNumberFormat="1" applyFont="1" applyFill="1" applyBorder="1" applyAlignment="1">
      <alignment horizontal="left" vertical="center" wrapText="1"/>
    </xf>
    <xf numFmtId="177" fontId="56" fillId="0" borderId="3" xfId="52" applyNumberFormat="1" applyFont="1" applyFill="1" applyBorder="1" applyAlignment="1">
      <alignment horizontal="center" vertical="center" wrapText="1"/>
    </xf>
    <xf numFmtId="0" fontId="54" fillId="0" borderId="3" xfId="52" applyFont="1" applyFill="1" applyBorder="1" applyAlignment="1">
      <alignment horizontal="left" vertical="center" wrapText="1"/>
    </xf>
    <xf numFmtId="177" fontId="54" fillId="0" borderId="3" xfId="0" applyNumberFormat="1" applyFont="1" applyFill="1" applyBorder="1" applyAlignment="1">
      <alignment horizontal="center" vertical="center"/>
    </xf>
    <xf numFmtId="179" fontId="54" fillId="0" borderId="3" xfId="11" applyNumberFormat="1" applyFont="1" applyFill="1" applyBorder="1" applyAlignment="1">
      <alignment horizontal="center" vertical="center" wrapText="1"/>
    </xf>
    <xf numFmtId="179" fontId="54" fillId="0" borderId="3" xfId="51" applyNumberFormat="1" applyFont="1" applyFill="1" applyBorder="1" applyAlignment="1" applyProtection="1">
      <alignment horizontal="center" vertical="center" wrapText="1"/>
      <protection locked="0"/>
    </xf>
    <xf numFmtId="180" fontId="54" fillId="0" borderId="3" xfId="0" applyNumberFormat="1" applyFont="1" applyFill="1" applyBorder="1" applyAlignment="1">
      <alignment horizontal="center" vertical="center"/>
    </xf>
    <xf numFmtId="0" fontId="54" fillId="0" borderId="3" xfId="11" applyFont="1" applyFill="1" applyBorder="1" applyAlignment="1">
      <alignment horizontal="left" vertical="center" wrapText="1"/>
    </xf>
    <xf numFmtId="177" fontId="54" fillId="0" borderId="3" xfId="11" applyNumberFormat="1" applyFont="1" applyFill="1" applyBorder="1" applyAlignment="1">
      <alignment horizontal="center" vertical="center" wrapText="1"/>
    </xf>
    <xf numFmtId="0" fontId="48" fillId="0" borderId="0" xfId="0" applyFont="1" applyFill="1" applyAlignment="1">
      <alignment horizontal="center" vertical="center"/>
    </xf>
    <xf numFmtId="0" fontId="53" fillId="0" borderId="0" xfId="0" applyFont="1" applyFill="1" applyAlignment="1">
      <alignment horizontal="center" vertical="center"/>
    </xf>
    <xf numFmtId="179" fontId="53" fillId="0" borderId="2" xfId="0" applyNumberFormat="1" applyFont="1" applyFill="1" applyBorder="1" applyAlignment="1">
      <alignment horizontal="center" vertical="center" wrapText="1"/>
    </xf>
    <xf numFmtId="179" fontId="48" fillId="0" borderId="6" xfId="0" applyNumberFormat="1" applyFont="1" applyFill="1" applyBorder="1" applyAlignment="1">
      <alignment horizontal="center" vertical="center" wrapText="1"/>
    </xf>
    <xf numFmtId="179" fontId="57" fillId="0" borderId="3" xfId="11" applyNumberFormat="1" applyFont="1" applyFill="1" applyBorder="1" applyAlignment="1">
      <alignment horizontal="center" vertical="center" wrapText="1"/>
    </xf>
    <xf numFmtId="0" fontId="57" fillId="0" borderId="3" xfId="0" applyFont="1" applyFill="1" applyBorder="1" applyAlignment="1">
      <alignment horizontal="center" vertical="center" wrapText="1"/>
    </xf>
    <xf numFmtId="176" fontId="54" fillId="0" borderId="7" xfId="0" applyNumberFormat="1" applyFont="1" applyFill="1" applyBorder="1" applyAlignment="1">
      <alignment horizontal="center" vertical="center"/>
    </xf>
    <xf numFmtId="176" fontId="54" fillId="0" borderId="7" xfId="11" applyNumberFormat="1" applyFont="1" applyFill="1" applyBorder="1" applyAlignment="1">
      <alignment horizontal="center" vertical="center" wrapText="1"/>
    </xf>
    <xf numFmtId="49" fontId="3" fillId="0" borderId="3" xfId="48" applyNumberFormat="1" applyFont="1" applyFill="1" applyBorder="1" applyAlignment="1">
      <alignment horizontal="center" vertical="center" wrapText="1"/>
    </xf>
    <xf numFmtId="177" fontId="54" fillId="0" borderId="3" xfId="0" applyNumberFormat="1" applyFont="1" applyFill="1" applyBorder="1" applyAlignment="1">
      <alignment horizontal="center" vertical="center" wrapText="1"/>
    </xf>
    <xf numFmtId="176" fontId="54" fillId="0" borderId="7" xfId="0" applyNumberFormat="1" applyFont="1" applyFill="1" applyBorder="1" applyAlignment="1">
      <alignment horizontal="center" vertical="center" wrapText="1"/>
    </xf>
    <xf numFmtId="0" fontId="3" fillId="0" borderId="3" xfId="51" applyFont="1" applyFill="1" applyBorder="1" applyAlignment="1" applyProtection="1">
      <alignment horizontal="center" vertical="center" wrapText="1"/>
      <protection locked="0"/>
    </xf>
    <xf numFmtId="0" fontId="54" fillId="0" borderId="3" xfId="54"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177" fontId="54" fillId="0" borderId="3" xfId="52" applyNumberFormat="1" applyFont="1" applyFill="1" applyBorder="1" applyAlignment="1">
      <alignment horizontal="center" vertical="center" wrapText="1"/>
    </xf>
    <xf numFmtId="0" fontId="54" fillId="0" borderId="2" xfId="0" applyFont="1" applyFill="1" applyBorder="1" applyAlignment="1">
      <alignment horizontal="center" vertical="center" wrapText="1"/>
    </xf>
    <xf numFmtId="0" fontId="54" fillId="0" borderId="2" xfId="11" applyFont="1" applyFill="1" applyBorder="1" applyAlignment="1">
      <alignment horizontal="left" vertical="center" wrapText="1"/>
    </xf>
    <xf numFmtId="177" fontId="54" fillId="0" borderId="2" xfId="0" applyNumberFormat="1" applyFont="1" applyFill="1" applyBorder="1" applyAlignment="1">
      <alignment horizontal="center" vertical="center" wrapText="1"/>
    </xf>
    <xf numFmtId="0" fontId="54" fillId="0" borderId="3" xfId="0" applyFont="1" applyFill="1" applyBorder="1" applyAlignment="1">
      <alignment horizontal="center" vertical="center"/>
    </xf>
    <xf numFmtId="0" fontId="54" fillId="0" borderId="3" xfId="0" applyFont="1" applyFill="1" applyBorder="1" applyAlignment="1">
      <alignment horizontal="left" vertical="center" wrapText="1"/>
    </xf>
    <xf numFmtId="177" fontId="58" fillId="0" borderId="3" xfId="0" applyNumberFormat="1" applyFont="1" applyFill="1" applyBorder="1" applyAlignment="1">
      <alignment horizontal="center" vertical="center" wrapText="1"/>
    </xf>
    <xf numFmtId="177" fontId="54" fillId="0" borderId="3" xfId="48" applyNumberFormat="1" applyFont="1" applyFill="1" applyBorder="1" applyAlignment="1">
      <alignment horizontal="center" vertical="center" wrapText="1"/>
    </xf>
    <xf numFmtId="0" fontId="54" fillId="0" borderId="3" xfId="54" applyFont="1" applyFill="1" applyBorder="1" applyAlignment="1" applyProtection="1">
      <alignment horizontal="left" vertical="center" wrapText="1"/>
    </xf>
    <xf numFmtId="177" fontId="54" fillId="0" borderId="3" xfId="54" applyNumberFormat="1" applyFont="1" applyFill="1" applyBorder="1" applyAlignment="1" applyProtection="1">
      <alignment horizontal="center" vertical="center" wrapText="1"/>
    </xf>
    <xf numFmtId="176" fontId="54" fillId="0" borderId="7" xfId="51" applyNumberFormat="1" applyFont="1" applyFill="1" applyBorder="1" applyAlignment="1" applyProtection="1">
      <alignment horizontal="center" vertical="center" wrapText="1"/>
      <protection locked="0"/>
    </xf>
    <xf numFmtId="176" fontId="54" fillId="0" borderId="4" xfId="0" applyNumberFormat="1" applyFont="1" applyFill="1" applyBorder="1" applyAlignment="1">
      <alignment horizontal="center" vertical="center" wrapText="1"/>
    </xf>
    <xf numFmtId="176" fontId="54" fillId="0" borderId="3" xfId="0" applyNumberFormat="1" applyFont="1" applyFill="1" applyBorder="1" applyAlignment="1">
      <alignment horizontal="center" vertical="center" wrapText="1"/>
    </xf>
    <xf numFmtId="176" fontId="54" fillId="0" borderId="3" xfId="11" applyNumberFormat="1" applyFont="1" applyFill="1" applyBorder="1" applyAlignment="1">
      <alignment horizontal="center" vertical="center" wrapText="1"/>
    </xf>
    <xf numFmtId="176" fontId="54" fillId="0" borderId="7" xfId="48" applyNumberFormat="1" applyFont="1" applyFill="1" applyBorder="1" applyAlignment="1">
      <alignment horizontal="center" vertical="center" wrapText="1"/>
    </xf>
    <xf numFmtId="176" fontId="54" fillId="0" borderId="3" xfId="48" applyNumberFormat="1" applyFont="1" applyFill="1" applyBorder="1" applyAlignment="1">
      <alignment horizontal="center" vertical="center" wrapText="1"/>
    </xf>
    <xf numFmtId="0" fontId="59" fillId="0" borderId="3" xfId="11" applyFont="1" applyFill="1" applyBorder="1" applyAlignment="1" applyProtection="1">
      <alignment horizontal="center" vertical="center" wrapText="1"/>
    </xf>
    <xf numFmtId="0" fontId="54" fillId="0" borderId="3" xfId="11" applyFont="1" applyFill="1" applyBorder="1" applyAlignment="1" applyProtection="1">
      <alignment horizontal="center" vertical="center" wrapText="1"/>
    </xf>
    <xf numFmtId="49" fontId="54" fillId="0" borderId="3" xfId="11" applyNumberFormat="1" applyFont="1" applyFill="1" applyBorder="1" applyAlignment="1" applyProtection="1">
      <alignment horizontal="center" vertical="center" wrapText="1"/>
    </xf>
    <xf numFmtId="0" fontId="54" fillId="0" borderId="3" xfId="11" applyFont="1" applyFill="1" applyBorder="1" applyAlignment="1" applyProtection="1">
      <alignment horizontal="left" vertical="center" wrapText="1"/>
    </xf>
    <xf numFmtId="177" fontId="54" fillId="0" borderId="3" xfId="11" applyNumberFormat="1" applyFont="1" applyFill="1" applyBorder="1" applyAlignment="1" applyProtection="1">
      <alignment horizontal="center" vertical="center" wrapText="1"/>
    </xf>
    <xf numFmtId="176" fontId="54" fillId="0" borderId="3" xfId="11" applyNumberFormat="1" applyFont="1" applyFill="1" applyBorder="1" applyAlignment="1" applyProtection="1">
      <alignment horizontal="center" vertical="center" wrapText="1"/>
    </xf>
    <xf numFmtId="0" fontId="54" fillId="0" borderId="3" xfId="0" applyNumberFormat="1" applyFont="1" applyFill="1" applyBorder="1" applyAlignment="1">
      <alignment horizontal="center" vertical="center" wrapText="1"/>
    </xf>
    <xf numFmtId="0" fontId="54" fillId="0" borderId="8" xfId="54" applyFont="1" applyFill="1" applyBorder="1" applyAlignment="1" applyProtection="1">
      <alignment horizontal="left" vertical="center" wrapText="1"/>
    </xf>
    <xf numFmtId="0" fontId="54" fillId="0" borderId="3" xfId="54" applyNumberFormat="1" applyFont="1" applyFill="1" applyBorder="1" applyAlignment="1" applyProtection="1">
      <alignment horizontal="center" vertical="center" wrapText="1"/>
    </xf>
    <xf numFmtId="0" fontId="54" fillId="0" borderId="0" xfId="0" applyFont="1" applyFill="1" applyAlignment="1">
      <alignment horizontal="left" vertical="center" wrapText="1"/>
    </xf>
    <xf numFmtId="0" fontId="54" fillId="0" borderId="8" xfId="11" applyFont="1" applyFill="1" applyBorder="1" applyAlignment="1" applyProtection="1">
      <alignment horizontal="left" vertical="center" wrapText="1"/>
    </xf>
    <xf numFmtId="179" fontId="54" fillId="0" borderId="3" xfId="11" applyNumberFormat="1" applyFont="1" applyFill="1" applyBorder="1" applyAlignment="1" applyProtection="1">
      <alignment horizontal="center" vertical="center" wrapText="1"/>
    </xf>
    <xf numFmtId="0" fontId="33"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10" fontId="1" fillId="0" borderId="0" xfId="0" applyNumberFormat="1" applyFont="1" applyFill="1" applyBorder="1" applyAlignment="1">
      <alignment horizontal="center" vertical="center"/>
    </xf>
    <xf numFmtId="0" fontId="11" fillId="3" borderId="3" xfId="0" applyFont="1" applyFill="1" applyBorder="1" applyAlignment="1">
      <alignment horizontal="center" vertical="center" wrapText="1"/>
    </xf>
    <xf numFmtId="10" fontId="11" fillId="0" borderId="3" xfId="0" applyNumberFormat="1" applyFont="1" applyFill="1" applyBorder="1" applyAlignment="1">
      <alignment horizontal="center" vertical="center"/>
    </xf>
    <xf numFmtId="10" fontId="6" fillId="0" borderId="0" xfId="0" applyNumberFormat="1" applyFont="1" applyFill="1" applyBorder="1" applyAlignment="1">
      <alignment horizontal="center" vertical="center"/>
    </xf>
    <xf numFmtId="10" fontId="7" fillId="0" borderId="0" xfId="0" applyNumberFormat="1" applyFont="1" applyFill="1" applyBorder="1" applyAlignment="1">
      <alignment horizontal="center" vertical="center"/>
    </xf>
    <xf numFmtId="10" fontId="8" fillId="0" borderId="0" xfId="0" applyNumberFormat="1" applyFont="1" applyFill="1" applyBorder="1" applyAlignment="1">
      <alignment vertical="center" wrapText="1"/>
    </xf>
    <xf numFmtId="10" fontId="22" fillId="0" borderId="0" xfId="0" applyNumberFormat="1" applyFont="1" applyFill="1" applyBorder="1" applyAlignment="1">
      <alignment horizontal="center" vertical="center" wrapText="1"/>
    </xf>
    <xf numFmtId="10" fontId="60" fillId="0" borderId="0" xfId="0" applyNumberFormat="1" applyFont="1" applyFill="1" applyBorder="1" applyAlignment="1">
      <alignment horizontal="center" vertical="center" wrapText="1"/>
    </xf>
    <xf numFmtId="10" fontId="23" fillId="0" borderId="0" xfId="0" applyNumberFormat="1" applyFont="1" applyFill="1" applyBorder="1" applyAlignment="1">
      <alignment horizontal="center" vertical="center" wrapText="1"/>
    </xf>
    <xf numFmtId="10" fontId="25" fillId="0" borderId="0" xfId="0" applyNumberFormat="1" applyFont="1" applyFill="1" applyBorder="1" applyAlignment="1">
      <alignment horizontal="center" vertical="center"/>
    </xf>
    <xf numFmtId="10" fontId="48" fillId="0" borderId="0" xfId="54" applyNumberFormat="1" applyFont="1" applyFill="1" applyBorder="1" applyAlignment="1" applyProtection="1">
      <alignment horizontal="center" vertical="center"/>
    </xf>
    <xf numFmtId="10" fontId="26" fillId="0" borderId="0" xfId="0" applyNumberFormat="1" applyFont="1" applyFill="1" applyBorder="1" applyAlignment="1">
      <alignment horizontal="center" vertical="center"/>
    </xf>
    <xf numFmtId="10" fontId="23" fillId="0" borderId="0" xfId="0" applyNumberFormat="1" applyFont="1" applyFill="1" applyBorder="1" applyAlignment="1">
      <alignment horizontal="center" vertical="center"/>
    </xf>
    <xf numFmtId="0" fontId="3" fillId="3" borderId="3" xfId="0" applyFont="1" applyFill="1" applyBorder="1" applyAlignment="1">
      <alignment vertical="center" wrapText="1"/>
    </xf>
    <xf numFmtId="0" fontId="19" fillId="3" borderId="3" xfId="0" applyFont="1" applyFill="1" applyBorder="1" applyAlignment="1">
      <alignment horizontal="center" vertical="center"/>
    </xf>
    <xf numFmtId="0" fontId="14" fillId="3" borderId="3" xfId="0" applyFont="1" applyFill="1" applyBorder="1" applyAlignment="1">
      <alignment horizontal="center" vertical="center"/>
    </xf>
    <xf numFmtId="177" fontId="19" fillId="3" borderId="3" xfId="0" applyNumberFormat="1" applyFont="1" applyFill="1" applyBorder="1" applyAlignment="1">
      <alignment horizontal="center" vertical="center"/>
    </xf>
    <xf numFmtId="10" fontId="11" fillId="3" borderId="3" xfId="0" applyNumberFormat="1" applyFont="1" applyFill="1" applyBorder="1" applyAlignment="1">
      <alignment horizontal="center" vertical="center" wrapText="1"/>
    </xf>
    <xf numFmtId="176" fontId="26" fillId="3" borderId="0" xfId="0" applyNumberFormat="1" applyFont="1" applyFill="1" applyBorder="1" applyAlignment="1">
      <alignment horizontal="center" vertical="center"/>
    </xf>
    <xf numFmtId="0" fontId="2" fillId="3" borderId="0" xfId="0" applyFont="1" applyFill="1" applyBorder="1" applyAlignment="1">
      <alignment vertical="center"/>
    </xf>
    <xf numFmtId="10" fontId="48" fillId="0" borderId="0" xfId="0" applyNumberFormat="1" applyFont="1" applyFill="1" applyBorder="1" applyAlignment="1">
      <alignment horizontal="center" vertical="center"/>
    </xf>
    <xf numFmtId="0" fontId="0" fillId="2" borderId="0" xfId="0" applyFill="1" applyAlignment="1">
      <alignment horizontal="center" vertical="center"/>
    </xf>
    <xf numFmtId="0" fontId="61" fillId="0" borderId="0" xfId="0" applyFont="1" applyFill="1" applyAlignment="1">
      <alignment horizontal="center" vertical="center"/>
    </xf>
    <xf numFmtId="178" fontId="33" fillId="3" borderId="3" xfId="11" applyNumberFormat="1" applyFont="1" applyFill="1" applyBorder="1" applyAlignment="1" applyProtection="1">
      <alignment horizontal="center" vertical="center" wrapText="1"/>
    </xf>
    <xf numFmtId="0" fontId="55" fillId="3" borderId="3" xfId="0" applyFont="1" applyFill="1" applyBorder="1" applyAlignment="1">
      <alignment horizontal="center" vertical="center" wrapText="1"/>
    </xf>
    <xf numFmtId="0" fontId="54" fillId="3" borderId="3" xfId="51" applyFont="1" applyFill="1" applyBorder="1" applyAlignment="1" applyProtection="1">
      <alignment horizontal="center" vertical="center" wrapText="1"/>
      <protection locked="0"/>
    </xf>
    <xf numFmtId="49" fontId="54" fillId="3" borderId="3" xfId="11" applyNumberFormat="1" applyFont="1" applyFill="1" applyBorder="1" applyAlignment="1" applyProtection="1">
      <alignment horizontal="center" vertical="center" wrapText="1"/>
    </xf>
    <xf numFmtId="0" fontId="54" fillId="3" borderId="3" xfId="0" applyFont="1" applyFill="1" applyBorder="1" applyAlignment="1">
      <alignment horizontal="center" vertical="center" wrapText="1"/>
    </xf>
    <xf numFmtId="0" fontId="54" fillId="3" borderId="3" xfId="0" applyFont="1" applyFill="1" applyBorder="1" applyAlignment="1">
      <alignment horizontal="left" vertical="center" wrapText="1"/>
    </xf>
    <xf numFmtId="0" fontId="54" fillId="3" borderId="3" xfId="0" applyNumberFormat="1" applyFont="1" applyFill="1" applyBorder="1" applyAlignment="1">
      <alignment horizontal="center" vertical="center" wrapText="1"/>
    </xf>
    <xf numFmtId="0" fontId="12" fillId="0" borderId="3" xfId="11" applyNumberFormat="1" applyFont="1" applyFill="1" applyBorder="1" applyAlignment="1" quotePrefix="1">
      <alignment horizontal="center" vertical="center" wrapText="1"/>
    </xf>
    <xf numFmtId="0" fontId="12" fillId="0" borderId="3" xfId="0" applyNumberFormat="1" applyFont="1" applyFill="1" applyBorder="1" applyAlignment="1" quotePrefix="1">
      <alignment horizontal="center" vertical="center"/>
    </xf>
    <xf numFmtId="0" fontId="11" fillId="0" borderId="3" xfId="0" applyFont="1" applyFill="1" applyBorder="1" applyAlignment="1" quotePrefix="1">
      <alignment horizontal="center" vertical="center" wrapText="1"/>
    </xf>
    <xf numFmtId="0" fontId="9" fillId="0" borderId="3" xfId="0" applyFont="1" applyFill="1" applyBorder="1" applyAlignment="1" quotePrefix="1">
      <alignment horizontal="center" vertical="center" wrapText="1"/>
    </xf>
    <xf numFmtId="0" fontId="11" fillId="0" borderId="3" xfId="0" applyFont="1" applyFill="1" applyBorder="1" applyAlignment="1" quotePrefix="1">
      <alignment horizontal="center" vertical="center"/>
    </xf>
    <xf numFmtId="0" fontId="8" fillId="0" borderId="3" xfId="0" applyFont="1" applyFill="1" applyBorder="1" applyAlignment="1" quotePrefix="1">
      <alignment horizontal="center" vertical="center"/>
    </xf>
    <xf numFmtId="0" fontId="12" fillId="0" borderId="3" xfId="0" applyFont="1" applyFill="1" applyBorder="1" applyAlignment="1" quotePrefix="1">
      <alignment horizontal="center"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19" xfId="51"/>
    <cellStyle name="常规 3" xfId="52"/>
    <cellStyle name="常规 11" xfId="53"/>
    <cellStyle name="常规 4" xfId="54"/>
    <cellStyle name="常规 2 6 6" xfId="55"/>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showZeros="0" workbookViewId="0">
      <selection activeCell="G16" sqref="G16"/>
    </sheetView>
  </sheetViews>
  <sheetFormatPr defaultColWidth="9" defaultRowHeight="36" customHeight="1"/>
  <cols>
    <col min="1" max="1" width="7.375" style="122" customWidth="1"/>
    <col min="2" max="4" width="12.5" style="122" customWidth="1"/>
    <col min="5" max="5" width="13.375" style="122" customWidth="1"/>
    <col min="6" max="10" width="12.5" style="122" customWidth="1"/>
    <col min="11" max="260" width="14.625" style="122" customWidth="1"/>
    <col min="261" max="16384" width="9" style="122"/>
  </cols>
  <sheetData>
    <row r="1" s="122" customFormat="1" customHeight="1" spans="1:10">
      <c r="A1" s="124" t="s">
        <v>0</v>
      </c>
      <c r="B1" s="124"/>
      <c r="C1" s="124"/>
      <c r="D1" s="124"/>
      <c r="E1" s="124"/>
      <c r="F1" s="124"/>
      <c r="G1" s="124"/>
      <c r="H1" s="124"/>
      <c r="I1" s="124"/>
      <c r="J1" s="124"/>
    </row>
    <row r="2" s="122" customFormat="1" ht="18" customHeight="1" spans="1:10">
      <c r="A2" s="125"/>
      <c r="B2" s="125"/>
      <c r="C2" s="125"/>
      <c r="D2" s="125"/>
      <c r="E2" s="126" t="s">
        <v>1</v>
      </c>
      <c r="F2" s="126"/>
      <c r="G2" s="126"/>
      <c r="H2" s="126"/>
      <c r="I2" s="126"/>
      <c r="J2" s="126"/>
    </row>
    <row r="3" s="238" customFormat="1" ht="53" customHeight="1" spans="1:10">
      <c r="A3" s="239" t="s">
        <v>2</v>
      </c>
      <c r="B3" s="239" t="s">
        <v>3</v>
      </c>
      <c r="C3" s="239" t="s">
        <v>4</v>
      </c>
      <c r="D3" s="239" t="s">
        <v>5</v>
      </c>
      <c r="E3" s="239" t="s">
        <v>6</v>
      </c>
      <c r="F3" s="239" t="s">
        <v>7</v>
      </c>
      <c r="G3" s="239" t="s">
        <v>8</v>
      </c>
      <c r="H3" s="239" t="s">
        <v>9</v>
      </c>
      <c r="I3" s="239" t="s">
        <v>10</v>
      </c>
      <c r="J3" s="239" t="s">
        <v>11</v>
      </c>
    </row>
    <row r="4" s="122" customFormat="1" ht="28" customHeight="1" spans="1:10">
      <c r="A4" s="128" t="s">
        <v>5</v>
      </c>
      <c r="B4" s="128"/>
      <c r="C4" s="129">
        <f t="shared" ref="C4:I4" si="0">SUM(C5:C13)</f>
        <v>343</v>
      </c>
      <c r="D4" s="130">
        <f t="shared" si="0"/>
        <v>287711.28623</v>
      </c>
      <c r="E4" s="130">
        <f t="shared" si="0"/>
        <v>245095.53623</v>
      </c>
      <c r="F4" s="130">
        <f t="shared" si="0"/>
        <v>0</v>
      </c>
      <c r="G4" s="130">
        <f t="shared" si="0"/>
        <v>0</v>
      </c>
      <c r="H4" s="130">
        <f t="shared" si="0"/>
        <v>0</v>
      </c>
      <c r="I4" s="130">
        <f t="shared" si="0"/>
        <v>42615.75</v>
      </c>
      <c r="J4" s="128"/>
    </row>
    <row r="5" s="122" customFormat="1" customHeight="1" spans="1:10">
      <c r="A5" s="129">
        <v>1</v>
      </c>
      <c r="B5" s="131" t="s">
        <v>12</v>
      </c>
      <c r="C5" s="129"/>
      <c r="D5" s="130"/>
      <c r="E5" s="130"/>
      <c r="F5" s="130"/>
      <c r="G5" s="130"/>
      <c r="H5" s="130"/>
      <c r="I5" s="130"/>
      <c r="J5" s="128"/>
    </row>
    <row r="6" s="122" customFormat="1" customHeight="1" spans="1:10">
      <c r="A6" s="129">
        <v>2</v>
      </c>
      <c r="B6" s="131" t="s">
        <v>13</v>
      </c>
      <c r="C6" s="129"/>
      <c r="D6" s="130"/>
      <c r="E6" s="130"/>
      <c r="F6" s="130"/>
      <c r="G6" s="130"/>
      <c r="H6" s="130"/>
      <c r="I6" s="130"/>
      <c r="J6" s="128"/>
    </row>
    <row r="7" s="122" customFormat="1" customHeight="1" spans="1:10">
      <c r="A7" s="129">
        <v>3</v>
      </c>
      <c r="B7" s="131" t="s">
        <v>14</v>
      </c>
      <c r="C7" s="129"/>
      <c r="D7" s="130"/>
      <c r="E7" s="130"/>
      <c r="F7" s="130"/>
      <c r="G7" s="130"/>
      <c r="H7" s="130"/>
      <c r="I7" s="130"/>
      <c r="J7" s="128"/>
    </row>
    <row r="8" s="122" customFormat="1" customHeight="1" spans="1:10">
      <c r="A8" s="129">
        <v>4</v>
      </c>
      <c r="B8" s="131" t="s">
        <v>15</v>
      </c>
      <c r="C8" s="129">
        <v>343</v>
      </c>
      <c r="D8" s="130">
        <f>SUM(E8:J8)</f>
        <v>287711.28623</v>
      </c>
      <c r="E8" s="130">
        <v>245095.53623</v>
      </c>
      <c r="F8" s="130">
        <v>0</v>
      </c>
      <c r="G8" s="130">
        <v>0</v>
      </c>
      <c r="H8" s="130">
        <v>0</v>
      </c>
      <c r="I8" s="130">
        <v>42615.75</v>
      </c>
      <c r="J8" s="128"/>
    </row>
    <row r="9" s="122" customFormat="1" customHeight="1" spans="1:10">
      <c r="A9" s="129">
        <v>5</v>
      </c>
      <c r="B9" s="131" t="s">
        <v>16</v>
      </c>
      <c r="C9" s="129"/>
      <c r="D9" s="130"/>
      <c r="E9" s="130"/>
      <c r="F9" s="130"/>
      <c r="G9" s="130"/>
      <c r="H9" s="130"/>
      <c r="I9" s="130"/>
      <c r="J9" s="128"/>
    </row>
    <row r="10" s="122" customFormat="1" customHeight="1" spans="1:10">
      <c r="A10" s="129">
        <v>6</v>
      </c>
      <c r="B10" s="131" t="s">
        <v>17</v>
      </c>
      <c r="C10" s="129"/>
      <c r="D10" s="130"/>
      <c r="E10" s="130"/>
      <c r="F10" s="130"/>
      <c r="G10" s="130"/>
      <c r="H10" s="130"/>
      <c r="I10" s="130"/>
      <c r="J10" s="128"/>
    </row>
    <row r="11" s="122" customFormat="1" customHeight="1" spans="1:10">
      <c r="A11" s="129">
        <v>7</v>
      </c>
      <c r="B11" s="131" t="s">
        <v>18</v>
      </c>
      <c r="C11" s="129"/>
      <c r="D11" s="130"/>
      <c r="E11" s="130"/>
      <c r="F11" s="130"/>
      <c r="G11" s="130"/>
      <c r="H11" s="130"/>
      <c r="I11" s="130"/>
      <c r="J11" s="128"/>
    </row>
    <row r="12" s="122" customFormat="1" customHeight="1" spans="1:10">
      <c r="A12" s="129">
        <v>8</v>
      </c>
      <c r="B12" s="131" t="s">
        <v>19</v>
      </c>
      <c r="C12" s="129"/>
      <c r="D12" s="130"/>
      <c r="E12" s="130"/>
      <c r="F12" s="130"/>
      <c r="G12" s="130"/>
      <c r="H12" s="130"/>
      <c r="I12" s="130"/>
      <c r="J12" s="128"/>
    </row>
    <row r="13" s="122" customFormat="1" customHeight="1" spans="1:10">
      <c r="A13" s="129">
        <v>9</v>
      </c>
      <c r="B13" s="131" t="s">
        <v>20</v>
      </c>
      <c r="C13" s="129"/>
      <c r="D13" s="130"/>
      <c r="E13" s="130"/>
      <c r="F13" s="130"/>
      <c r="G13" s="130"/>
      <c r="H13" s="130"/>
      <c r="I13" s="130"/>
      <c r="J13" s="128"/>
    </row>
  </sheetData>
  <mergeCells count="3">
    <mergeCell ref="A1:J1"/>
    <mergeCell ref="E2:J2"/>
    <mergeCell ref="A4:B4"/>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47"/>
  <sheetViews>
    <sheetView showZeros="0" tabSelected="1" zoomScale="85" zoomScaleNormal="85" workbookViewId="0">
      <pane ySplit="5" topLeftCell="A277" activePane="bottomLeft" state="frozen"/>
      <selection/>
      <selection pane="bottomLeft" activeCell="J282" sqref="J282"/>
    </sheetView>
  </sheetViews>
  <sheetFormatPr defaultColWidth="9" defaultRowHeight="15"/>
  <cols>
    <col min="1" max="1" width="6.425" style="159" customWidth="1"/>
    <col min="2" max="2" width="14.875" style="159" customWidth="1"/>
    <col min="3" max="3" width="22.4916666666667" style="159" customWidth="1"/>
    <col min="4" max="4" width="9.5" style="159" customWidth="1"/>
    <col min="5" max="6" width="9.63333333333333" style="159" customWidth="1"/>
    <col min="7" max="8" width="11.425" style="159" customWidth="1"/>
    <col min="9" max="9" width="16.125" style="159" customWidth="1"/>
    <col min="10" max="10" width="63.375" style="160" customWidth="1"/>
    <col min="11" max="11" width="13.925" style="161" customWidth="1"/>
    <col min="12" max="12" width="13.7416666666667" style="161" customWidth="1"/>
    <col min="13" max="13" width="9.70833333333333" style="161" customWidth="1"/>
    <col min="14" max="15" width="7.49166666666667" style="161" customWidth="1"/>
    <col min="16" max="16" width="12.375" style="161"/>
    <col min="17" max="17" width="14" style="159"/>
    <col min="18" max="18" width="35.7083333333333" style="159" customWidth="1"/>
    <col min="19" max="19" width="13.0333333333333" style="159" customWidth="1"/>
    <col min="20" max="16384" width="9" style="158"/>
  </cols>
  <sheetData>
    <row r="1" s="158" customFormat="1" ht="34" customHeight="1" spans="1:19">
      <c r="A1" s="262" t="s">
        <v>21</v>
      </c>
      <c r="B1" s="163"/>
      <c r="C1" s="163"/>
      <c r="D1" s="163"/>
      <c r="E1" s="163"/>
      <c r="F1" s="163"/>
      <c r="G1" s="163"/>
      <c r="H1" s="163"/>
      <c r="I1" s="163"/>
      <c r="J1" s="177"/>
      <c r="K1" s="178"/>
      <c r="L1" s="178"/>
      <c r="M1" s="178"/>
      <c r="N1" s="178"/>
      <c r="O1" s="178"/>
      <c r="P1" s="178"/>
      <c r="Q1" s="163"/>
      <c r="R1" s="196"/>
      <c r="S1" s="163"/>
    </row>
    <row r="2" s="158" customFormat="1" ht="34" customHeight="1" spans="1:19">
      <c r="A2" s="164"/>
      <c r="B2" s="164"/>
      <c r="C2" s="164"/>
      <c r="D2" s="164"/>
      <c r="E2" s="164"/>
      <c r="F2" s="164"/>
      <c r="G2" s="164"/>
      <c r="H2" s="164"/>
      <c r="I2" s="164"/>
      <c r="J2" s="179"/>
      <c r="K2" s="180"/>
      <c r="L2" s="180"/>
      <c r="M2" s="180"/>
      <c r="N2" s="180"/>
      <c r="O2" s="180"/>
      <c r="P2" s="180"/>
      <c r="Q2" s="164"/>
      <c r="R2" s="197" t="s">
        <v>22</v>
      </c>
      <c r="S2" s="196"/>
    </row>
    <row r="3" s="158" customFormat="1" ht="30" customHeight="1" spans="1:19">
      <c r="A3" s="165" t="s">
        <v>2</v>
      </c>
      <c r="B3" s="165" t="s">
        <v>23</v>
      </c>
      <c r="C3" s="165" t="s">
        <v>24</v>
      </c>
      <c r="D3" s="165" t="s">
        <v>25</v>
      </c>
      <c r="E3" s="165" t="s">
        <v>26</v>
      </c>
      <c r="F3" s="165"/>
      <c r="G3" s="165" t="s">
        <v>27</v>
      </c>
      <c r="H3" s="165" t="s">
        <v>28</v>
      </c>
      <c r="I3" s="165" t="s">
        <v>29</v>
      </c>
      <c r="J3" s="181" t="s">
        <v>30</v>
      </c>
      <c r="K3" s="182" t="s">
        <v>31</v>
      </c>
      <c r="L3" s="183"/>
      <c r="M3" s="183"/>
      <c r="N3" s="183"/>
      <c r="O3" s="183"/>
      <c r="P3" s="184"/>
      <c r="Q3" s="165" t="s">
        <v>32</v>
      </c>
      <c r="R3" s="198" t="s">
        <v>33</v>
      </c>
      <c r="S3" s="165" t="s">
        <v>34</v>
      </c>
    </row>
    <row r="4" s="158" customFormat="1" ht="65" customHeight="1" spans="1:19">
      <c r="A4" s="166"/>
      <c r="B4" s="166"/>
      <c r="C4" s="166"/>
      <c r="D4" s="166"/>
      <c r="E4" s="166"/>
      <c r="F4" s="167"/>
      <c r="G4" s="166"/>
      <c r="H4" s="166"/>
      <c r="I4" s="166"/>
      <c r="J4" s="185"/>
      <c r="K4" s="186" t="s">
        <v>5</v>
      </c>
      <c r="L4" s="186" t="s">
        <v>6</v>
      </c>
      <c r="M4" s="186" t="s">
        <v>7</v>
      </c>
      <c r="N4" s="186" t="s">
        <v>8</v>
      </c>
      <c r="O4" s="186" t="s">
        <v>9</v>
      </c>
      <c r="P4" s="186" t="s">
        <v>35</v>
      </c>
      <c r="Q4" s="166"/>
      <c r="R4" s="199"/>
      <c r="S4" s="166"/>
    </row>
    <row r="5" s="155" customFormat="1" ht="62" customHeight="1" spans="1:19">
      <c r="A5" s="168" t="s">
        <v>36</v>
      </c>
      <c r="B5" s="169"/>
      <c r="C5" s="169"/>
      <c r="D5" s="169"/>
      <c r="E5" s="169"/>
      <c r="F5" s="169"/>
      <c r="G5" s="169"/>
      <c r="H5" s="169"/>
      <c r="I5" s="169"/>
      <c r="J5" s="187"/>
      <c r="K5" s="188">
        <f>SUM(K6:K347)</f>
        <v>287666.28623</v>
      </c>
      <c r="L5" s="188">
        <f t="shared" ref="L5:Q5" si="0">SUM(L6:L347)</f>
        <v>245050.53623</v>
      </c>
      <c r="M5" s="188">
        <f t="shared" si="0"/>
        <v>42615.75</v>
      </c>
      <c r="N5" s="188">
        <f t="shared" si="0"/>
        <v>0</v>
      </c>
      <c r="O5" s="188">
        <f t="shared" si="0"/>
        <v>0</v>
      </c>
      <c r="P5" s="188">
        <f t="shared" si="0"/>
        <v>0</v>
      </c>
      <c r="Q5" s="188">
        <f t="shared" si="0"/>
        <v>53343</v>
      </c>
      <c r="R5" s="200"/>
      <c r="S5" s="201"/>
    </row>
    <row r="6" ht="60" spans="1:19">
      <c r="A6" s="104">
        <v>1</v>
      </c>
      <c r="B6" s="170">
        <v>6528252021001</v>
      </c>
      <c r="C6" s="88" t="s">
        <v>37</v>
      </c>
      <c r="D6" s="89" t="s">
        <v>38</v>
      </c>
      <c r="E6" s="171" t="s">
        <v>39</v>
      </c>
      <c r="F6" s="171" t="s">
        <v>40</v>
      </c>
      <c r="G6" s="172" t="s">
        <v>41</v>
      </c>
      <c r="H6" s="172" t="s">
        <v>42</v>
      </c>
      <c r="I6" s="173" t="s">
        <v>43</v>
      </c>
      <c r="J6" s="189" t="s">
        <v>44</v>
      </c>
      <c r="K6" s="190">
        <v>77</v>
      </c>
      <c r="L6" s="190">
        <v>77</v>
      </c>
      <c r="M6" s="191"/>
      <c r="N6" s="192"/>
      <c r="O6" s="192"/>
      <c r="P6" s="192"/>
      <c r="Q6" s="202">
        <v>18</v>
      </c>
      <c r="R6" s="191" t="s">
        <v>45</v>
      </c>
      <c r="S6" s="171" t="s">
        <v>46</v>
      </c>
    </row>
    <row r="7" ht="48" spans="1:19">
      <c r="A7" s="104">
        <v>2</v>
      </c>
      <c r="B7" s="170">
        <v>6528252021002</v>
      </c>
      <c r="C7" s="89" t="s">
        <v>47</v>
      </c>
      <c r="D7" s="89" t="s">
        <v>38</v>
      </c>
      <c r="E7" s="171" t="s">
        <v>48</v>
      </c>
      <c r="F7" s="171" t="s">
        <v>40</v>
      </c>
      <c r="G7" s="172" t="s">
        <v>41</v>
      </c>
      <c r="H7" s="172" t="s">
        <v>42</v>
      </c>
      <c r="I7" s="173" t="s">
        <v>43</v>
      </c>
      <c r="J7" s="189" t="s">
        <v>49</v>
      </c>
      <c r="K7" s="190">
        <v>37.8</v>
      </c>
      <c r="L7" s="190">
        <v>37.8</v>
      </c>
      <c r="M7" s="191"/>
      <c r="N7" s="192"/>
      <c r="O7" s="192"/>
      <c r="P7" s="192"/>
      <c r="Q7" s="202">
        <v>18</v>
      </c>
      <c r="R7" s="191" t="s">
        <v>50</v>
      </c>
      <c r="S7" s="171" t="s">
        <v>46</v>
      </c>
    </row>
    <row r="8" ht="72" spans="1:19">
      <c r="A8" s="104">
        <v>3</v>
      </c>
      <c r="B8" s="170">
        <v>6528252021003</v>
      </c>
      <c r="C8" s="89" t="s">
        <v>51</v>
      </c>
      <c r="D8" s="89" t="s">
        <v>38</v>
      </c>
      <c r="E8" s="171" t="s">
        <v>52</v>
      </c>
      <c r="F8" s="171" t="s">
        <v>35</v>
      </c>
      <c r="G8" s="172" t="s">
        <v>41</v>
      </c>
      <c r="H8" s="172" t="s">
        <v>42</v>
      </c>
      <c r="I8" s="173" t="s">
        <v>43</v>
      </c>
      <c r="J8" s="189" t="s">
        <v>53</v>
      </c>
      <c r="K8" s="190">
        <v>133</v>
      </c>
      <c r="L8" s="190">
        <v>133</v>
      </c>
      <c r="M8" s="191"/>
      <c r="N8" s="192"/>
      <c r="O8" s="192"/>
      <c r="P8" s="192"/>
      <c r="Q8" s="202">
        <v>30</v>
      </c>
      <c r="R8" s="191" t="s">
        <v>54</v>
      </c>
      <c r="S8" s="171" t="s">
        <v>46</v>
      </c>
    </row>
    <row r="9" ht="84" spans="1:19">
      <c r="A9" s="104">
        <v>4</v>
      </c>
      <c r="B9" s="170">
        <v>6528252021004</v>
      </c>
      <c r="C9" s="89" t="s">
        <v>55</v>
      </c>
      <c r="D9" s="89" t="s">
        <v>38</v>
      </c>
      <c r="E9" s="171" t="s">
        <v>52</v>
      </c>
      <c r="F9" s="171" t="s">
        <v>35</v>
      </c>
      <c r="G9" s="172" t="s">
        <v>41</v>
      </c>
      <c r="H9" s="172" t="s">
        <v>42</v>
      </c>
      <c r="I9" s="173" t="s">
        <v>43</v>
      </c>
      <c r="J9" s="189" t="s">
        <v>56</v>
      </c>
      <c r="K9" s="190">
        <v>188</v>
      </c>
      <c r="L9" s="190">
        <v>188</v>
      </c>
      <c r="M9" s="191"/>
      <c r="N9" s="192"/>
      <c r="O9" s="192"/>
      <c r="P9" s="192"/>
      <c r="Q9" s="202">
        <v>30</v>
      </c>
      <c r="R9" s="191" t="s">
        <v>54</v>
      </c>
      <c r="S9" s="171" t="s">
        <v>46</v>
      </c>
    </row>
    <row r="10" ht="48" spans="1:19">
      <c r="A10" s="104">
        <v>5</v>
      </c>
      <c r="B10" s="170">
        <v>6528252021005</v>
      </c>
      <c r="C10" s="89" t="s">
        <v>55</v>
      </c>
      <c r="D10" s="89" t="s">
        <v>38</v>
      </c>
      <c r="E10" s="171" t="s">
        <v>52</v>
      </c>
      <c r="F10" s="171" t="s">
        <v>35</v>
      </c>
      <c r="G10" s="172" t="s">
        <v>41</v>
      </c>
      <c r="H10" s="172" t="s">
        <v>42</v>
      </c>
      <c r="I10" s="173" t="s">
        <v>43</v>
      </c>
      <c r="J10" s="189" t="s">
        <v>57</v>
      </c>
      <c r="K10" s="190">
        <v>276</v>
      </c>
      <c r="L10" s="190">
        <v>276</v>
      </c>
      <c r="M10" s="191"/>
      <c r="N10" s="192"/>
      <c r="O10" s="192"/>
      <c r="P10" s="192"/>
      <c r="Q10" s="202">
        <v>30</v>
      </c>
      <c r="R10" s="191" t="s">
        <v>54</v>
      </c>
      <c r="S10" s="171" t="s">
        <v>46</v>
      </c>
    </row>
    <row r="11" ht="48" spans="1:19">
      <c r="A11" s="104">
        <v>6</v>
      </c>
      <c r="B11" s="170">
        <v>6528252021006</v>
      </c>
      <c r="C11" s="89" t="s">
        <v>55</v>
      </c>
      <c r="D11" s="89" t="s">
        <v>38</v>
      </c>
      <c r="E11" s="171" t="s">
        <v>52</v>
      </c>
      <c r="F11" s="171" t="s">
        <v>35</v>
      </c>
      <c r="G11" s="172" t="s">
        <v>41</v>
      </c>
      <c r="H11" s="172" t="s">
        <v>42</v>
      </c>
      <c r="I11" s="173" t="s">
        <v>58</v>
      </c>
      <c r="J11" s="189" t="s">
        <v>59</v>
      </c>
      <c r="K11" s="193">
        <v>90.168</v>
      </c>
      <c r="L11" s="193">
        <v>90.168</v>
      </c>
      <c r="M11" s="191"/>
      <c r="N11" s="192"/>
      <c r="O11" s="192"/>
      <c r="P11" s="192"/>
      <c r="Q11" s="202">
        <v>3</v>
      </c>
      <c r="R11" s="191" t="s">
        <v>60</v>
      </c>
      <c r="S11" s="171" t="s">
        <v>46</v>
      </c>
    </row>
    <row r="12" ht="132" spans="1:19">
      <c r="A12" s="104">
        <v>7</v>
      </c>
      <c r="B12" s="170">
        <v>6528252021007</v>
      </c>
      <c r="C12" s="89" t="s">
        <v>61</v>
      </c>
      <c r="D12" s="89" t="s">
        <v>38</v>
      </c>
      <c r="E12" s="173" t="s">
        <v>62</v>
      </c>
      <c r="F12" s="173" t="s">
        <v>35</v>
      </c>
      <c r="G12" s="172" t="s">
        <v>41</v>
      </c>
      <c r="H12" s="172" t="s">
        <v>42</v>
      </c>
      <c r="I12" s="173" t="s">
        <v>63</v>
      </c>
      <c r="J12" s="189" t="s">
        <v>64</v>
      </c>
      <c r="K12" s="190">
        <v>98.26</v>
      </c>
      <c r="L12" s="190">
        <v>98.26</v>
      </c>
      <c r="M12" s="191"/>
      <c r="N12" s="192"/>
      <c r="O12" s="192"/>
      <c r="P12" s="192"/>
      <c r="Q12" s="202">
        <v>181</v>
      </c>
      <c r="R12" s="191" t="s">
        <v>65</v>
      </c>
      <c r="S12" s="171" t="s">
        <v>46</v>
      </c>
    </row>
    <row r="13" ht="48" spans="1:19">
      <c r="A13" s="104">
        <v>8</v>
      </c>
      <c r="B13" s="170">
        <v>6528252021008</v>
      </c>
      <c r="C13" s="89" t="s">
        <v>66</v>
      </c>
      <c r="D13" s="89" t="s">
        <v>38</v>
      </c>
      <c r="E13" s="171" t="s">
        <v>48</v>
      </c>
      <c r="F13" s="171" t="s">
        <v>40</v>
      </c>
      <c r="G13" s="172" t="s">
        <v>41</v>
      </c>
      <c r="H13" s="172" t="s">
        <v>42</v>
      </c>
      <c r="I13" s="173" t="s">
        <v>67</v>
      </c>
      <c r="J13" s="189" t="s">
        <v>68</v>
      </c>
      <c r="K13" s="190">
        <v>40</v>
      </c>
      <c r="L13" s="190">
        <v>40</v>
      </c>
      <c r="M13" s="191"/>
      <c r="N13" s="192"/>
      <c r="O13" s="192"/>
      <c r="P13" s="192"/>
      <c r="Q13" s="202">
        <v>40</v>
      </c>
      <c r="R13" s="191" t="s">
        <v>69</v>
      </c>
      <c r="S13" s="171" t="s">
        <v>46</v>
      </c>
    </row>
    <row r="14" ht="84" spans="1:19">
      <c r="A14" s="104">
        <v>9</v>
      </c>
      <c r="B14" s="170">
        <v>6528252021009</v>
      </c>
      <c r="C14" s="89" t="s">
        <v>70</v>
      </c>
      <c r="D14" s="89" t="s">
        <v>38</v>
      </c>
      <c r="E14" s="171" t="s">
        <v>71</v>
      </c>
      <c r="F14" s="171" t="s">
        <v>40</v>
      </c>
      <c r="G14" s="172" t="s">
        <v>41</v>
      </c>
      <c r="H14" s="172" t="s">
        <v>42</v>
      </c>
      <c r="I14" s="173" t="s">
        <v>72</v>
      </c>
      <c r="J14" s="189" t="s">
        <v>73</v>
      </c>
      <c r="K14" s="190">
        <v>58.5</v>
      </c>
      <c r="L14" s="190">
        <v>58.5</v>
      </c>
      <c r="M14" s="191"/>
      <c r="N14" s="192"/>
      <c r="O14" s="192"/>
      <c r="P14" s="192"/>
      <c r="Q14" s="202">
        <v>58</v>
      </c>
      <c r="R14" s="191" t="s">
        <v>74</v>
      </c>
      <c r="S14" s="171" t="s">
        <v>46</v>
      </c>
    </row>
    <row r="15" ht="72" spans="1:19">
      <c r="A15" s="104">
        <v>10</v>
      </c>
      <c r="B15" s="170">
        <v>6528252021010</v>
      </c>
      <c r="C15" s="89" t="s">
        <v>75</v>
      </c>
      <c r="D15" s="89" t="s">
        <v>38</v>
      </c>
      <c r="E15" s="171" t="s">
        <v>39</v>
      </c>
      <c r="F15" s="171" t="s">
        <v>40</v>
      </c>
      <c r="G15" s="172" t="s">
        <v>41</v>
      </c>
      <c r="H15" s="172" t="s">
        <v>42</v>
      </c>
      <c r="I15" s="173" t="s">
        <v>72</v>
      </c>
      <c r="J15" s="189" t="s">
        <v>76</v>
      </c>
      <c r="K15" s="190">
        <v>25.5</v>
      </c>
      <c r="L15" s="190">
        <v>25.5</v>
      </c>
      <c r="M15" s="191"/>
      <c r="N15" s="192"/>
      <c r="O15" s="192"/>
      <c r="P15" s="192"/>
      <c r="Q15" s="202">
        <v>148</v>
      </c>
      <c r="R15" s="191" t="s">
        <v>77</v>
      </c>
      <c r="S15" s="171" t="s">
        <v>46</v>
      </c>
    </row>
    <row r="16" ht="36" spans="1:19">
      <c r="A16" s="104">
        <v>11</v>
      </c>
      <c r="B16" s="170">
        <v>6528252021011</v>
      </c>
      <c r="C16" s="88" t="s">
        <v>78</v>
      </c>
      <c r="D16" s="89" t="s">
        <v>38</v>
      </c>
      <c r="E16" s="171" t="s">
        <v>39</v>
      </c>
      <c r="F16" s="171" t="s">
        <v>40</v>
      </c>
      <c r="G16" s="172" t="s">
        <v>41</v>
      </c>
      <c r="H16" s="172" t="s">
        <v>42</v>
      </c>
      <c r="I16" s="173" t="s">
        <v>72</v>
      </c>
      <c r="J16" s="189" t="s">
        <v>79</v>
      </c>
      <c r="K16" s="190">
        <v>7.8</v>
      </c>
      <c r="L16" s="190">
        <v>7.8</v>
      </c>
      <c r="M16" s="191"/>
      <c r="N16" s="192"/>
      <c r="O16" s="192"/>
      <c r="P16" s="192"/>
      <c r="Q16" s="202">
        <v>181</v>
      </c>
      <c r="R16" s="191" t="s">
        <v>80</v>
      </c>
      <c r="S16" s="171" t="s">
        <v>46</v>
      </c>
    </row>
    <row r="17" ht="24" spans="1:19">
      <c r="A17" s="104">
        <v>12</v>
      </c>
      <c r="B17" s="170">
        <v>6528252021012</v>
      </c>
      <c r="C17" s="89" t="s">
        <v>81</v>
      </c>
      <c r="D17" s="89" t="s">
        <v>38</v>
      </c>
      <c r="E17" s="171" t="s">
        <v>52</v>
      </c>
      <c r="F17" s="171" t="s">
        <v>35</v>
      </c>
      <c r="G17" s="172" t="s">
        <v>41</v>
      </c>
      <c r="H17" s="172" t="s">
        <v>42</v>
      </c>
      <c r="I17" s="173" t="s">
        <v>72</v>
      </c>
      <c r="J17" s="189" t="s">
        <v>82</v>
      </c>
      <c r="K17" s="190">
        <v>12</v>
      </c>
      <c r="L17" s="190">
        <v>12</v>
      </c>
      <c r="M17" s="191"/>
      <c r="N17" s="192"/>
      <c r="O17" s="192"/>
      <c r="P17" s="192"/>
      <c r="Q17" s="202">
        <v>181</v>
      </c>
      <c r="R17" s="191" t="s">
        <v>83</v>
      </c>
      <c r="S17" s="171" t="s">
        <v>46</v>
      </c>
    </row>
    <row r="18" ht="228" spans="1:19">
      <c r="A18" s="104">
        <v>13</v>
      </c>
      <c r="B18" s="170">
        <v>6528252021013</v>
      </c>
      <c r="C18" s="89" t="s">
        <v>84</v>
      </c>
      <c r="D18" s="89" t="s">
        <v>38</v>
      </c>
      <c r="E18" s="171" t="s">
        <v>71</v>
      </c>
      <c r="F18" s="171" t="s">
        <v>40</v>
      </c>
      <c r="G18" s="172" t="s">
        <v>41</v>
      </c>
      <c r="H18" s="172" t="s">
        <v>42</v>
      </c>
      <c r="I18" s="173" t="s">
        <v>72</v>
      </c>
      <c r="J18" s="189" t="s">
        <v>85</v>
      </c>
      <c r="K18" s="190">
        <v>203.38</v>
      </c>
      <c r="L18" s="190">
        <v>203.38</v>
      </c>
      <c r="M18" s="191"/>
      <c r="N18" s="192"/>
      <c r="O18" s="192"/>
      <c r="P18" s="192"/>
      <c r="Q18" s="202">
        <v>34</v>
      </c>
      <c r="R18" s="191" t="s">
        <v>86</v>
      </c>
      <c r="S18" s="171" t="s">
        <v>46</v>
      </c>
    </row>
    <row r="19" ht="48" spans="1:19">
      <c r="A19" s="104">
        <v>14</v>
      </c>
      <c r="B19" s="170">
        <v>6528252021014</v>
      </c>
      <c r="C19" s="89" t="s">
        <v>84</v>
      </c>
      <c r="D19" s="89" t="s">
        <v>38</v>
      </c>
      <c r="E19" s="171" t="s">
        <v>71</v>
      </c>
      <c r="F19" s="171" t="s">
        <v>40</v>
      </c>
      <c r="G19" s="172" t="s">
        <v>41</v>
      </c>
      <c r="H19" s="172" t="s">
        <v>42</v>
      </c>
      <c r="I19" s="173" t="s">
        <v>72</v>
      </c>
      <c r="J19" s="189" t="s">
        <v>87</v>
      </c>
      <c r="K19" s="190">
        <v>91</v>
      </c>
      <c r="L19" s="190">
        <v>91</v>
      </c>
      <c r="M19" s="191"/>
      <c r="N19" s="192"/>
      <c r="O19" s="192"/>
      <c r="P19" s="192"/>
      <c r="Q19" s="202">
        <v>34</v>
      </c>
      <c r="R19" s="191" t="s">
        <v>86</v>
      </c>
      <c r="S19" s="171" t="s">
        <v>46</v>
      </c>
    </row>
    <row r="20" ht="240" spans="1:19">
      <c r="A20" s="104">
        <v>15</v>
      </c>
      <c r="B20" s="170">
        <v>6528252021015</v>
      </c>
      <c r="C20" s="89" t="s">
        <v>70</v>
      </c>
      <c r="D20" s="89" t="s">
        <v>38</v>
      </c>
      <c r="E20" s="171" t="s">
        <v>71</v>
      </c>
      <c r="F20" s="171" t="s">
        <v>40</v>
      </c>
      <c r="G20" s="172" t="s">
        <v>41</v>
      </c>
      <c r="H20" s="172" t="s">
        <v>42</v>
      </c>
      <c r="I20" s="173" t="s">
        <v>72</v>
      </c>
      <c r="J20" s="189" t="s">
        <v>88</v>
      </c>
      <c r="K20" s="190">
        <v>172.5</v>
      </c>
      <c r="L20" s="190">
        <v>172.5</v>
      </c>
      <c r="M20" s="191"/>
      <c r="N20" s="192"/>
      <c r="O20" s="192"/>
      <c r="P20" s="192"/>
      <c r="Q20" s="202">
        <v>34</v>
      </c>
      <c r="R20" s="191" t="s">
        <v>86</v>
      </c>
      <c r="S20" s="171" t="s">
        <v>46</v>
      </c>
    </row>
    <row r="21" ht="36" spans="1:19">
      <c r="A21" s="104">
        <v>16</v>
      </c>
      <c r="B21" s="170">
        <v>6528252021016</v>
      </c>
      <c r="C21" s="89" t="s">
        <v>84</v>
      </c>
      <c r="D21" s="89" t="s">
        <v>38</v>
      </c>
      <c r="E21" s="171" t="s">
        <v>71</v>
      </c>
      <c r="F21" s="171" t="s">
        <v>40</v>
      </c>
      <c r="G21" s="172" t="s">
        <v>41</v>
      </c>
      <c r="H21" s="172" t="s">
        <v>42</v>
      </c>
      <c r="I21" s="173" t="s">
        <v>72</v>
      </c>
      <c r="J21" s="189" t="s">
        <v>89</v>
      </c>
      <c r="K21" s="190">
        <v>50.4</v>
      </c>
      <c r="L21" s="190">
        <v>50.4</v>
      </c>
      <c r="M21" s="191"/>
      <c r="N21" s="192"/>
      <c r="O21" s="192"/>
      <c r="P21" s="192"/>
      <c r="Q21" s="202">
        <v>84</v>
      </c>
      <c r="R21" s="191" t="s">
        <v>90</v>
      </c>
      <c r="S21" s="171" t="s">
        <v>46</v>
      </c>
    </row>
    <row r="22" ht="84" spans="1:19">
      <c r="A22" s="104">
        <v>17</v>
      </c>
      <c r="B22" s="170">
        <v>6528252021017</v>
      </c>
      <c r="C22" s="89" t="s">
        <v>91</v>
      </c>
      <c r="D22" s="89" t="s">
        <v>38</v>
      </c>
      <c r="E22" s="171" t="s">
        <v>92</v>
      </c>
      <c r="F22" s="171" t="s">
        <v>35</v>
      </c>
      <c r="G22" s="172" t="s">
        <v>41</v>
      </c>
      <c r="H22" s="172" t="s">
        <v>42</v>
      </c>
      <c r="I22" s="173" t="s">
        <v>72</v>
      </c>
      <c r="J22" s="189" t="s">
        <v>93</v>
      </c>
      <c r="K22" s="190">
        <v>155</v>
      </c>
      <c r="L22" s="190">
        <v>155</v>
      </c>
      <c r="M22" s="191"/>
      <c r="N22" s="192"/>
      <c r="O22" s="192"/>
      <c r="P22" s="192"/>
      <c r="Q22" s="202">
        <v>181</v>
      </c>
      <c r="R22" s="191" t="s">
        <v>94</v>
      </c>
      <c r="S22" s="171" t="s">
        <v>46</v>
      </c>
    </row>
    <row r="23" ht="96" spans="1:19">
      <c r="A23" s="104">
        <v>18</v>
      </c>
      <c r="B23" s="170">
        <v>6528252021018</v>
      </c>
      <c r="C23" s="174" t="s">
        <v>95</v>
      </c>
      <c r="D23" s="89" t="s">
        <v>38</v>
      </c>
      <c r="E23" s="171" t="s">
        <v>71</v>
      </c>
      <c r="F23" s="171" t="s">
        <v>40</v>
      </c>
      <c r="G23" s="172" t="s">
        <v>41</v>
      </c>
      <c r="H23" s="172" t="s">
        <v>42</v>
      </c>
      <c r="I23" s="173" t="s">
        <v>72</v>
      </c>
      <c r="J23" s="189" t="s">
        <v>96</v>
      </c>
      <c r="K23" s="190">
        <v>23</v>
      </c>
      <c r="L23" s="190">
        <v>23</v>
      </c>
      <c r="M23" s="191"/>
      <c r="N23" s="192"/>
      <c r="O23" s="192"/>
      <c r="P23" s="192"/>
      <c r="Q23" s="202">
        <v>54</v>
      </c>
      <c r="R23" s="191" t="s">
        <v>97</v>
      </c>
      <c r="S23" s="171" t="s">
        <v>46</v>
      </c>
    </row>
    <row r="24" ht="36" spans="1:19">
      <c r="A24" s="104">
        <v>19</v>
      </c>
      <c r="B24" s="170">
        <v>6528252021019</v>
      </c>
      <c r="C24" s="89" t="s">
        <v>98</v>
      </c>
      <c r="D24" s="89" t="s">
        <v>38</v>
      </c>
      <c r="E24" s="171" t="s">
        <v>71</v>
      </c>
      <c r="F24" s="171" t="s">
        <v>40</v>
      </c>
      <c r="G24" s="172" t="s">
        <v>41</v>
      </c>
      <c r="H24" s="172" t="s">
        <v>42</v>
      </c>
      <c r="I24" s="173" t="s">
        <v>72</v>
      </c>
      <c r="J24" s="189" t="s">
        <v>99</v>
      </c>
      <c r="K24" s="190">
        <v>240</v>
      </c>
      <c r="L24" s="190">
        <v>240</v>
      </c>
      <c r="M24" s="191"/>
      <c r="N24" s="192"/>
      <c r="O24" s="192"/>
      <c r="P24" s="192"/>
      <c r="Q24" s="202">
        <v>181</v>
      </c>
      <c r="R24" s="191" t="s">
        <v>97</v>
      </c>
      <c r="S24" s="171" t="s">
        <v>46</v>
      </c>
    </row>
    <row r="25" ht="24" spans="1:19">
      <c r="A25" s="104">
        <v>20</v>
      </c>
      <c r="B25" s="170">
        <v>6528252021020</v>
      </c>
      <c r="C25" s="88" t="s">
        <v>100</v>
      </c>
      <c r="D25" s="89" t="s">
        <v>38</v>
      </c>
      <c r="E25" s="171" t="s">
        <v>101</v>
      </c>
      <c r="F25" s="171" t="s">
        <v>35</v>
      </c>
      <c r="G25" s="172" t="s">
        <v>41</v>
      </c>
      <c r="H25" s="172" t="s">
        <v>42</v>
      </c>
      <c r="I25" s="173" t="s">
        <v>72</v>
      </c>
      <c r="J25" s="189" t="s">
        <v>102</v>
      </c>
      <c r="K25" s="190">
        <v>25</v>
      </c>
      <c r="L25" s="190">
        <v>25</v>
      </c>
      <c r="M25" s="191"/>
      <c r="N25" s="192"/>
      <c r="O25" s="192"/>
      <c r="P25" s="192"/>
      <c r="Q25" s="202">
        <v>50</v>
      </c>
      <c r="R25" s="191" t="s">
        <v>103</v>
      </c>
      <c r="S25" s="171" t="s">
        <v>46</v>
      </c>
    </row>
    <row r="26" ht="60" spans="1:19">
      <c r="A26" s="104">
        <v>21</v>
      </c>
      <c r="B26" s="170">
        <v>6528252021021</v>
      </c>
      <c r="C26" s="89" t="s">
        <v>104</v>
      </c>
      <c r="D26" s="89" t="s">
        <v>38</v>
      </c>
      <c r="E26" s="171" t="s">
        <v>52</v>
      </c>
      <c r="F26" s="171" t="s">
        <v>35</v>
      </c>
      <c r="G26" s="172" t="s">
        <v>41</v>
      </c>
      <c r="H26" s="172" t="s">
        <v>42</v>
      </c>
      <c r="I26" s="173" t="s">
        <v>105</v>
      </c>
      <c r="J26" s="189" t="s">
        <v>106</v>
      </c>
      <c r="K26" s="190">
        <v>80</v>
      </c>
      <c r="L26" s="190">
        <v>80</v>
      </c>
      <c r="M26" s="191"/>
      <c r="N26" s="192"/>
      <c r="O26" s="192"/>
      <c r="P26" s="192"/>
      <c r="Q26" s="202">
        <v>229</v>
      </c>
      <c r="R26" s="191" t="s">
        <v>107</v>
      </c>
      <c r="S26" s="171" t="s">
        <v>46</v>
      </c>
    </row>
    <row r="27" ht="84" spans="1:19">
      <c r="A27" s="104">
        <v>22</v>
      </c>
      <c r="B27" s="170">
        <v>6528252021022</v>
      </c>
      <c r="C27" s="89" t="s">
        <v>108</v>
      </c>
      <c r="D27" s="89" t="s">
        <v>38</v>
      </c>
      <c r="E27" s="171" t="s">
        <v>52</v>
      </c>
      <c r="F27" s="171" t="s">
        <v>35</v>
      </c>
      <c r="G27" s="172" t="s">
        <v>41</v>
      </c>
      <c r="H27" s="172" t="s">
        <v>42</v>
      </c>
      <c r="I27" s="173" t="s">
        <v>105</v>
      </c>
      <c r="J27" s="189" t="s">
        <v>109</v>
      </c>
      <c r="K27" s="190">
        <v>121.25</v>
      </c>
      <c r="L27" s="190">
        <v>121.25</v>
      </c>
      <c r="M27" s="191"/>
      <c r="N27" s="192"/>
      <c r="O27" s="192"/>
      <c r="P27" s="192"/>
      <c r="Q27" s="202">
        <v>229</v>
      </c>
      <c r="R27" s="191" t="s">
        <v>107</v>
      </c>
      <c r="S27" s="171" t="s">
        <v>46</v>
      </c>
    </row>
    <row r="28" ht="60" spans="1:19">
      <c r="A28" s="104">
        <v>23</v>
      </c>
      <c r="B28" s="170">
        <v>6528252021023</v>
      </c>
      <c r="C28" s="89" t="s">
        <v>110</v>
      </c>
      <c r="D28" s="89" t="s">
        <v>38</v>
      </c>
      <c r="E28" s="171" t="s">
        <v>111</v>
      </c>
      <c r="F28" s="171" t="s">
        <v>40</v>
      </c>
      <c r="G28" s="172" t="s">
        <v>41</v>
      </c>
      <c r="H28" s="172" t="s">
        <v>42</v>
      </c>
      <c r="I28" s="173" t="s">
        <v>112</v>
      </c>
      <c r="J28" s="189" t="s">
        <v>113</v>
      </c>
      <c r="K28" s="190">
        <v>97</v>
      </c>
      <c r="L28" s="190">
        <v>97</v>
      </c>
      <c r="M28" s="191"/>
      <c r="N28" s="192"/>
      <c r="O28" s="192"/>
      <c r="P28" s="192"/>
      <c r="Q28" s="202">
        <v>201</v>
      </c>
      <c r="R28" s="191" t="s">
        <v>114</v>
      </c>
      <c r="S28" s="171" t="s">
        <v>46</v>
      </c>
    </row>
    <row r="29" ht="60" spans="1:19">
      <c r="A29" s="104">
        <v>24</v>
      </c>
      <c r="B29" s="170">
        <v>6528252021024</v>
      </c>
      <c r="C29" s="89" t="s">
        <v>115</v>
      </c>
      <c r="D29" s="89" t="s">
        <v>38</v>
      </c>
      <c r="E29" s="89" t="s">
        <v>116</v>
      </c>
      <c r="F29" s="89" t="s">
        <v>35</v>
      </c>
      <c r="G29" s="172" t="s">
        <v>41</v>
      </c>
      <c r="H29" s="172" t="s">
        <v>42</v>
      </c>
      <c r="I29" s="89" t="s">
        <v>117</v>
      </c>
      <c r="J29" s="189" t="s">
        <v>118</v>
      </c>
      <c r="K29" s="190">
        <v>45</v>
      </c>
      <c r="L29" s="190">
        <v>45</v>
      </c>
      <c r="M29" s="191"/>
      <c r="N29" s="192"/>
      <c r="O29" s="192"/>
      <c r="P29" s="192"/>
      <c r="Q29" s="202">
        <v>20</v>
      </c>
      <c r="R29" s="191" t="s">
        <v>119</v>
      </c>
      <c r="S29" s="171" t="s">
        <v>46</v>
      </c>
    </row>
    <row r="30" ht="156" spans="1:19">
      <c r="A30" s="104">
        <v>25</v>
      </c>
      <c r="B30" s="170">
        <v>6528252021025</v>
      </c>
      <c r="C30" s="89" t="s">
        <v>110</v>
      </c>
      <c r="D30" s="89" t="s">
        <v>38</v>
      </c>
      <c r="E30" s="171" t="s">
        <v>111</v>
      </c>
      <c r="F30" s="171" t="s">
        <v>40</v>
      </c>
      <c r="G30" s="172" t="s">
        <v>41</v>
      </c>
      <c r="H30" s="172" t="s">
        <v>42</v>
      </c>
      <c r="I30" s="173" t="s">
        <v>117</v>
      </c>
      <c r="J30" s="189" t="s">
        <v>120</v>
      </c>
      <c r="K30" s="190">
        <v>263</v>
      </c>
      <c r="L30" s="190">
        <v>263</v>
      </c>
      <c r="M30" s="191"/>
      <c r="N30" s="192"/>
      <c r="O30" s="192"/>
      <c r="P30" s="192"/>
      <c r="Q30" s="202">
        <v>20</v>
      </c>
      <c r="R30" s="191" t="s">
        <v>114</v>
      </c>
      <c r="S30" s="171" t="s">
        <v>46</v>
      </c>
    </row>
    <row r="31" ht="48" spans="1:19">
      <c r="A31" s="104">
        <v>26</v>
      </c>
      <c r="B31" s="170">
        <v>6528252021026</v>
      </c>
      <c r="C31" s="89" t="s">
        <v>47</v>
      </c>
      <c r="D31" s="89" t="s">
        <v>38</v>
      </c>
      <c r="E31" s="171" t="s">
        <v>48</v>
      </c>
      <c r="F31" s="171" t="s">
        <v>40</v>
      </c>
      <c r="G31" s="172" t="s">
        <v>41</v>
      </c>
      <c r="H31" s="172" t="s">
        <v>42</v>
      </c>
      <c r="I31" s="173" t="s">
        <v>117</v>
      </c>
      <c r="J31" s="189" t="s">
        <v>121</v>
      </c>
      <c r="K31" s="190">
        <v>294</v>
      </c>
      <c r="L31" s="190">
        <v>294</v>
      </c>
      <c r="M31" s="191"/>
      <c r="N31" s="192"/>
      <c r="O31" s="192"/>
      <c r="P31" s="192"/>
      <c r="Q31" s="202">
        <v>20</v>
      </c>
      <c r="R31" s="191" t="s">
        <v>122</v>
      </c>
      <c r="S31" s="171" t="s">
        <v>46</v>
      </c>
    </row>
    <row r="32" ht="48" spans="1:19">
      <c r="A32" s="104">
        <v>27</v>
      </c>
      <c r="B32" s="170">
        <v>6528252021027</v>
      </c>
      <c r="C32" s="89" t="s">
        <v>47</v>
      </c>
      <c r="D32" s="89" t="s">
        <v>38</v>
      </c>
      <c r="E32" s="171" t="s">
        <v>48</v>
      </c>
      <c r="F32" s="171" t="s">
        <v>40</v>
      </c>
      <c r="G32" s="172" t="s">
        <v>41</v>
      </c>
      <c r="H32" s="172" t="s">
        <v>42</v>
      </c>
      <c r="I32" s="173" t="s">
        <v>117</v>
      </c>
      <c r="J32" s="189" t="s">
        <v>121</v>
      </c>
      <c r="K32" s="190">
        <v>294</v>
      </c>
      <c r="L32" s="190">
        <v>294</v>
      </c>
      <c r="M32" s="191"/>
      <c r="N32" s="192"/>
      <c r="O32" s="192"/>
      <c r="P32" s="192"/>
      <c r="Q32" s="202">
        <v>20</v>
      </c>
      <c r="R32" s="191" t="s">
        <v>122</v>
      </c>
      <c r="S32" s="171" t="s">
        <v>46</v>
      </c>
    </row>
    <row r="33" ht="48" spans="1:19">
      <c r="A33" s="104">
        <v>28</v>
      </c>
      <c r="B33" s="170">
        <v>6528252021028</v>
      </c>
      <c r="C33" s="89" t="s">
        <v>47</v>
      </c>
      <c r="D33" s="89" t="s">
        <v>38</v>
      </c>
      <c r="E33" s="171" t="s">
        <v>48</v>
      </c>
      <c r="F33" s="171" t="s">
        <v>40</v>
      </c>
      <c r="G33" s="172" t="s">
        <v>41</v>
      </c>
      <c r="H33" s="172" t="s">
        <v>42</v>
      </c>
      <c r="I33" s="173" t="s">
        <v>117</v>
      </c>
      <c r="J33" s="189" t="s">
        <v>123</v>
      </c>
      <c r="K33" s="190">
        <v>150</v>
      </c>
      <c r="L33" s="190">
        <v>150</v>
      </c>
      <c r="M33" s="191"/>
      <c r="N33" s="192"/>
      <c r="O33" s="192"/>
      <c r="P33" s="192"/>
      <c r="Q33" s="202">
        <v>20</v>
      </c>
      <c r="R33" s="191" t="s">
        <v>122</v>
      </c>
      <c r="S33" s="171" t="s">
        <v>46</v>
      </c>
    </row>
    <row r="34" ht="48" spans="1:19">
      <c r="A34" s="104">
        <v>29</v>
      </c>
      <c r="B34" s="170">
        <v>6528252021029</v>
      </c>
      <c r="C34" s="89" t="s">
        <v>110</v>
      </c>
      <c r="D34" s="89" t="s">
        <v>38</v>
      </c>
      <c r="E34" s="171" t="s">
        <v>124</v>
      </c>
      <c r="F34" s="171" t="s">
        <v>40</v>
      </c>
      <c r="G34" s="172" t="s">
        <v>41</v>
      </c>
      <c r="H34" s="172" t="s">
        <v>42</v>
      </c>
      <c r="I34" s="173" t="s">
        <v>117</v>
      </c>
      <c r="J34" s="189" t="s">
        <v>125</v>
      </c>
      <c r="K34" s="190">
        <v>20</v>
      </c>
      <c r="L34" s="190">
        <v>20</v>
      </c>
      <c r="M34" s="191"/>
      <c r="N34" s="192"/>
      <c r="O34" s="192"/>
      <c r="P34" s="192"/>
      <c r="Q34" s="202">
        <v>20</v>
      </c>
      <c r="R34" s="191" t="s">
        <v>114</v>
      </c>
      <c r="S34" s="171" t="s">
        <v>46</v>
      </c>
    </row>
    <row r="35" ht="24" spans="1:19">
      <c r="A35" s="104">
        <v>30</v>
      </c>
      <c r="B35" s="170">
        <v>6528252021030</v>
      </c>
      <c r="C35" s="88" t="s">
        <v>126</v>
      </c>
      <c r="D35" s="88" t="s">
        <v>38</v>
      </c>
      <c r="E35" s="171" t="s">
        <v>71</v>
      </c>
      <c r="F35" s="171" t="s">
        <v>40</v>
      </c>
      <c r="G35" s="172" t="s">
        <v>41</v>
      </c>
      <c r="H35" s="172" t="s">
        <v>42</v>
      </c>
      <c r="I35" s="175" t="s">
        <v>127</v>
      </c>
      <c r="J35" s="194" t="s">
        <v>128</v>
      </c>
      <c r="K35" s="195">
        <v>97.5</v>
      </c>
      <c r="L35" s="195">
        <v>97.5</v>
      </c>
      <c r="M35" s="191"/>
      <c r="N35" s="192"/>
      <c r="O35" s="191"/>
      <c r="P35" s="191"/>
      <c r="Q35" s="203">
        <v>85</v>
      </c>
      <c r="R35" s="191" t="s">
        <v>129</v>
      </c>
      <c r="S35" s="175" t="s">
        <v>130</v>
      </c>
    </row>
    <row r="36" ht="84" spans="1:19">
      <c r="A36" s="104">
        <v>31</v>
      </c>
      <c r="B36" s="170">
        <v>6528252021031</v>
      </c>
      <c r="C36" s="88" t="s">
        <v>84</v>
      </c>
      <c r="D36" s="88" t="s">
        <v>38</v>
      </c>
      <c r="E36" s="171" t="s">
        <v>71</v>
      </c>
      <c r="F36" s="171" t="s">
        <v>40</v>
      </c>
      <c r="G36" s="172" t="s">
        <v>41</v>
      </c>
      <c r="H36" s="172" t="s">
        <v>42</v>
      </c>
      <c r="I36" s="175" t="s">
        <v>131</v>
      </c>
      <c r="J36" s="194" t="s">
        <v>132</v>
      </c>
      <c r="K36" s="195">
        <v>180</v>
      </c>
      <c r="L36" s="195">
        <v>180</v>
      </c>
      <c r="M36" s="191"/>
      <c r="N36" s="192"/>
      <c r="O36" s="191"/>
      <c r="P36" s="191"/>
      <c r="Q36" s="203">
        <v>84</v>
      </c>
      <c r="R36" s="191" t="s">
        <v>133</v>
      </c>
      <c r="S36" s="175" t="s">
        <v>130</v>
      </c>
    </row>
    <row r="37" ht="192" spans="1:19">
      <c r="A37" s="104">
        <v>32</v>
      </c>
      <c r="B37" s="170">
        <v>6528252021032</v>
      </c>
      <c r="C37" s="88" t="s">
        <v>84</v>
      </c>
      <c r="D37" s="88" t="s">
        <v>38</v>
      </c>
      <c r="E37" s="171" t="s">
        <v>71</v>
      </c>
      <c r="F37" s="171" t="s">
        <v>40</v>
      </c>
      <c r="G37" s="172" t="s">
        <v>41</v>
      </c>
      <c r="H37" s="172" t="s">
        <v>42</v>
      </c>
      <c r="I37" s="175" t="s">
        <v>134</v>
      </c>
      <c r="J37" s="194" t="s">
        <v>135</v>
      </c>
      <c r="K37" s="195">
        <v>179.8</v>
      </c>
      <c r="L37" s="195">
        <v>179.8</v>
      </c>
      <c r="M37" s="191"/>
      <c r="N37" s="192"/>
      <c r="O37" s="191"/>
      <c r="P37" s="191"/>
      <c r="Q37" s="203">
        <v>44</v>
      </c>
      <c r="R37" s="191" t="s">
        <v>133</v>
      </c>
      <c r="S37" s="175" t="s">
        <v>130</v>
      </c>
    </row>
    <row r="38" ht="120" spans="1:19">
      <c r="A38" s="104">
        <v>33</v>
      </c>
      <c r="B38" s="170">
        <v>6528252021033</v>
      </c>
      <c r="C38" s="88" t="s">
        <v>84</v>
      </c>
      <c r="D38" s="88" t="s">
        <v>38</v>
      </c>
      <c r="E38" s="171" t="s">
        <v>71</v>
      </c>
      <c r="F38" s="171" t="s">
        <v>40</v>
      </c>
      <c r="G38" s="172" t="s">
        <v>41</v>
      </c>
      <c r="H38" s="172" t="s">
        <v>42</v>
      </c>
      <c r="I38" s="175" t="s">
        <v>134</v>
      </c>
      <c r="J38" s="194" t="s">
        <v>136</v>
      </c>
      <c r="K38" s="195">
        <v>220.5</v>
      </c>
      <c r="L38" s="195">
        <v>220.5</v>
      </c>
      <c r="M38" s="191"/>
      <c r="N38" s="192"/>
      <c r="O38" s="191"/>
      <c r="P38" s="191"/>
      <c r="Q38" s="203">
        <v>44</v>
      </c>
      <c r="R38" s="191" t="s">
        <v>133</v>
      </c>
      <c r="S38" s="175" t="s">
        <v>130</v>
      </c>
    </row>
    <row r="39" ht="60" spans="1:19">
      <c r="A39" s="104">
        <v>34</v>
      </c>
      <c r="B39" s="170">
        <v>6528252021034</v>
      </c>
      <c r="C39" s="88" t="s">
        <v>137</v>
      </c>
      <c r="D39" s="88" t="s">
        <v>38</v>
      </c>
      <c r="E39" s="171" t="s">
        <v>71</v>
      </c>
      <c r="F39" s="171" t="s">
        <v>40</v>
      </c>
      <c r="G39" s="172" t="s">
        <v>41</v>
      </c>
      <c r="H39" s="172" t="s">
        <v>42</v>
      </c>
      <c r="I39" s="175" t="s">
        <v>138</v>
      </c>
      <c r="J39" s="194" t="s">
        <v>139</v>
      </c>
      <c r="K39" s="195">
        <v>79.5</v>
      </c>
      <c r="L39" s="195">
        <v>79.5</v>
      </c>
      <c r="M39" s="191"/>
      <c r="N39" s="192"/>
      <c r="O39" s="191"/>
      <c r="P39" s="191"/>
      <c r="Q39" s="203">
        <v>55</v>
      </c>
      <c r="R39" s="191" t="s">
        <v>140</v>
      </c>
      <c r="S39" s="175" t="s">
        <v>130</v>
      </c>
    </row>
    <row r="40" ht="48" spans="1:19">
      <c r="A40" s="104">
        <v>35</v>
      </c>
      <c r="B40" s="170">
        <v>6528252021035</v>
      </c>
      <c r="C40" s="88" t="s">
        <v>84</v>
      </c>
      <c r="D40" s="88" t="s">
        <v>38</v>
      </c>
      <c r="E40" s="171" t="s">
        <v>71</v>
      </c>
      <c r="F40" s="171" t="s">
        <v>40</v>
      </c>
      <c r="G40" s="172" t="s">
        <v>41</v>
      </c>
      <c r="H40" s="172" t="s">
        <v>42</v>
      </c>
      <c r="I40" s="175" t="s">
        <v>141</v>
      </c>
      <c r="J40" s="194" t="s">
        <v>142</v>
      </c>
      <c r="K40" s="195">
        <v>52.56</v>
      </c>
      <c r="L40" s="195">
        <v>52.56</v>
      </c>
      <c r="M40" s="191"/>
      <c r="N40" s="192"/>
      <c r="O40" s="191"/>
      <c r="P40" s="191"/>
      <c r="Q40" s="203">
        <v>290</v>
      </c>
      <c r="R40" s="191" t="s">
        <v>143</v>
      </c>
      <c r="S40" s="175" t="s">
        <v>144</v>
      </c>
    </row>
    <row r="41" ht="36" spans="1:19">
      <c r="A41" s="104">
        <v>36</v>
      </c>
      <c r="B41" s="170">
        <v>6528252021036</v>
      </c>
      <c r="C41" s="89" t="s">
        <v>47</v>
      </c>
      <c r="D41" s="88" t="s">
        <v>38</v>
      </c>
      <c r="E41" s="175" t="s">
        <v>48</v>
      </c>
      <c r="F41" s="171" t="s">
        <v>40</v>
      </c>
      <c r="G41" s="172" t="s">
        <v>41</v>
      </c>
      <c r="H41" s="172" t="s">
        <v>42</v>
      </c>
      <c r="I41" s="175" t="s">
        <v>145</v>
      </c>
      <c r="J41" s="194" t="s">
        <v>146</v>
      </c>
      <c r="K41" s="195">
        <v>240</v>
      </c>
      <c r="L41" s="195">
        <v>240</v>
      </c>
      <c r="M41" s="191"/>
      <c r="N41" s="192"/>
      <c r="O41" s="191"/>
      <c r="P41" s="191"/>
      <c r="Q41" s="203">
        <v>212</v>
      </c>
      <c r="R41" s="191" t="s">
        <v>147</v>
      </c>
      <c r="S41" s="175" t="s">
        <v>130</v>
      </c>
    </row>
    <row r="42" ht="48" spans="1:19">
      <c r="A42" s="104">
        <v>37</v>
      </c>
      <c r="B42" s="170">
        <v>6528252021037</v>
      </c>
      <c r="C42" s="88" t="s">
        <v>148</v>
      </c>
      <c r="D42" s="88" t="s">
        <v>38</v>
      </c>
      <c r="E42" s="171" t="s">
        <v>48</v>
      </c>
      <c r="F42" s="171" t="s">
        <v>40</v>
      </c>
      <c r="G42" s="172" t="s">
        <v>41</v>
      </c>
      <c r="H42" s="172" t="s">
        <v>42</v>
      </c>
      <c r="I42" s="175" t="s">
        <v>149</v>
      </c>
      <c r="J42" s="194" t="s">
        <v>150</v>
      </c>
      <c r="K42" s="195">
        <v>80</v>
      </c>
      <c r="L42" s="195">
        <v>80</v>
      </c>
      <c r="M42" s="191"/>
      <c r="N42" s="192"/>
      <c r="O42" s="191"/>
      <c r="P42" s="191"/>
      <c r="Q42" s="203">
        <v>120</v>
      </c>
      <c r="R42" s="191" t="s">
        <v>151</v>
      </c>
      <c r="S42" s="175" t="s">
        <v>130</v>
      </c>
    </row>
    <row r="43" ht="36" spans="1:19">
      <c r="A43" s="104">
        <v>38</v>
      </c>
      <c r="B43" s="170">
        <v>6528252021038</v>
      </c>
      <c r="C43" s="89" t="s">
        <v>47</v>
      </c>
      <c r="D43" s="88" t="s">
        <v>38</v>
      </c>
      <c r="E43" s="175" t="s">
        <v>48</v>
      </c>
      <c r="F43" s="171" t="s">
        <v>40</v>
      </c>
      <c r="G43" s="172" t="s">
        <v>41</v>
      </c>
      <c r="H43" s="172" t="s">
        <v>42</v>
      </c>
      <c r="I43" s="175" t="s">
        <v>152</v>
      </c>
      <c r="J43" s="194" t="s">
        <v>146</v>
      </c>
      <c r="K43" s="195">
        <v>240</v>
      </c>
      <c r="L43" s="195">
        <v>240</v>
      </c>
      <c r="M43" s="191"/>
      <c r="N43" s="192"/>
      <c r="O43" s="191"/>
      <c r="P43" s="191"/>
      <c r="Q43" s="203">
        <v>111</v>
      </c>
      <c r="R43" s="191" t="s">
        <v>147</v>
      </c>
      <c r="S43" s="175" t="s">
        <v>130</v>
      </c>
    </row>
    <row r="44" ht="24" spans="1:19">
      <c r="A44" s="104">
        <v>39</v>
      </c>
      <c r="B44" s="170">
        <v>6528252021039</v>
      </c>
      <c r="C44" s="89" t="s">
        <v>47</v>
      </c>
      <c r="D44" s="88" t="s">
        <v>38</v>
      </c>
      <c r="E44" s="171" t="s">
        <v>48</v>
      </c>
      <c r="F44" s="171" t="s">
        <v>40</v>
      </c>
      <c r="G44" s="172" t="s">
        <v>41</v>
      </c>
      <c r="H44" s="172" t="s">
        <v>42</v>
      </c>
      <c r="I44" s="175" t="s">
        <v>153</v>
      </c>
      <c r="J44" s="194" t="s">
        <v>154</v>
      </c>
      <c r="K44" s="195">
        <v>104</v>
      </c>
      <c r="L44" s="195">
        <v>104</v>
      </c>
      <c r="M44" s="191"/>
      <c r="N44" s="192"/>
      <c r="O44" s="191"/>
      <c r="P44" s="191"/>
      <c r="Q44" s="203">
        <v>5</v>
      </c>
      <c r="R44" s="191" t="s">
        <v>155</v>
      </c>
      <c r="S44" s="175" t="s">
        <v>156</v>
      </c>
    </row>
    <row r="45" ht="36" spans="1:19">
      <c r="A45" s="104">
        <v>40</v>
      </c>
      <c r="B45" s="170">
        <v>6528252021040</v>
      </c>
      <c r="C45" s="88" t="s">
        <v>98</v>
      </c>
      <c r="D45" s="88" t="s">
        <v>38</v>
      </c>
      <c r="E45" s="171" t="s">
        <v>71</v>
      </c>
      <c r="F45" s="171" t="s">
        <v>40</v>
      </c>
      <c r="G45" s="172" t="s">
        <v>41</v>
      </c>
      <c r="H45" s="172" t="s">
        <v>42</v>
      </c>
      <c r="I45" s="175" t="s">
        <v>157</v>
      </c>
      <c r="J45" s="194" t="s">
        <v>158</v>
      </c>
      <c r="K45" s="195">
        <v>115.5</v>
      </c>
      <c r="L45" s="195">
        <v>115.5</v>
      </c>
      <c r="M45" s="191"/>
      <c r="N45" s="192"/>
      <c r="O45" s="191"/>
      <c r="P45" s="191"/>
      <c r="Q45" s="203">
        <v>30</v>
      </c>
      <c r="R45" s="191" t="s">
        <v>159</v>
      </c>
      <c r="S45" s="175" t="s">
        <v>156</v>
      </c>
    </row>
    <row r="46" ht="36" spans="1:19">
      <c r="A46" s="104">
        <v>41</v>
      </c>
      <c r="B46" s="170">
        <v>6528252021041</v>
      </c>
      <c r="C46" s="88" t="s">
        <v>98</v>
      </c>
      <c r="D46" s="88" t="s">
        <v>38</v>
      </c>
      <c r="E46" s="171" t="s">
        <v>71</v>
      </c>
      <c r="F46" s="171" t="s">
        <v>40</v>
      </c>
      <c r="G46" s="172" t="s">
        <v>41</v>
      </c>
      <c r="H46" s="172" t="s">
        <v>42</v>
      </c>
      <c r="I46" s="175" t="s">
        <v>160</v>
      </c>
      <c r="J46" s="194" t="s">
        <v>161</v>
      </c>
      <c r="K46" s="195">
        <v>72</v>
      </c>
      <c r="L46" s="195">
        <v>72</v>
      </c>
      <c r="M46" s="191"/>
      <c r="N46" s="192"/>
      <c r="O46" s="191"/>
      <c r="P46" s="191"/>
      <c r="Q46" s="203">
        <v>70</v>
      </c>
      <c r="R46" s="191" t="s">
        <v>159</v>
      </c>
      <c r="S46" s="175" t="s">
        <v>156</v>
      </c>
    </row>
    <row r="47" ht="36" spans="1:19">
      <c r="A47" s="104">
        <v>42</v>
      </c>
      <c r="B47" s="170">
        <v>6528252021042</v>
      </c>
      <c r="C47" s="89" t="s">
        <v>47</v>
      </c>
      <c r="D47" s="88" t="s">
        <v>38</v>
      </c>
      <c r="E47" s="171" t="s">
        <v>48</v>
      </c>
      <c r="F47" s="171" t="s">
        <v>40</v>
      </c>
      <c r="G47" s="172" t="s">
        <v>41</v>
      </c>
      <c r="H47" s="172" t="s">
        <v>42</v>
      </c>
      <c r="I47" s="175" t="s">
        <v>162</v>
      </c>
      <c r="J47" s="194" t="s">
        <v>163</v>
      </c>
      <c r="K47" s="195">
        <v>78.2</v>
      </c>
      <c r="L47" s="195">
        <v>78.2</v>
      </c>
      <c r="M47" s="191"/>
      <c r="N47" s="192"/>
      <c r="O47" s="191"/>
      <c r="P47" s="191"/>
      <c r="Q47" s="203">
        <v>29</v>
      </c>
      <c r="R47" s="191" t="s">
        <v>155</v>
      </c>
      <c r="S47" s="175" t="s">
        <v>156</v>
      </c>
    </row>
    <row r="48" ht="24" spans="1:19">
      <c r="A48" s="104">
        <v>43</v>
      </c>
      <c r="B48" s="170">
        <v>6528252021043</v>
      </c>
      <c r="C48" s="89" t="s">
        <v>66</v>
      </c>
      <c r="D48" s="88" t="s">
        <v>38</v>
      </c>
      <c r="E48" s="171" t="s">
        <v>48</v>
      </c>
      <c r="F48" s="171" t="s">
        <v>40</v>
      </c>
      <c r="G48" s="172" t="s">
        <v>41</v>
      </c>
      <c r="H48" s="172" t="s">
        <v>42</v>
      </c>
      <c r="I48" s="175" t="s">
        <v>162</v>
      </c>
      <c r="J48" s="194" t="s">
        <v>164</v>
      </c>
      <c r="K48" s="195">
        <v>21</v>
      </c>
      <c r="L48" s="195">
        <v>21</v>
      </c>
      <c r="M48" s="191"/>
      <c r="N48" s="192"/>
      <c r="O48" s="191"/>
      <c r="P48" s="191"/>
      <c r="Q48" s="203">
        <v>20</v>
      </c>
      <c r="R48" s="191" t="s">
        <v>165</v>
      </c>
      <c r="S48" s="175" t="s">
        <v>156</v>
      </c>
    </row>
    <row r="49" ht="36" spans="1:19">
      <c r="A49" s="104">
        <v>44</v>
      </c>
      <c r="B49" s="170">
        <v>6528252021044</v>
      </c>
      <c r="C49" s="176" t="s">
        <v>84</v>
      </c>
      <c r="D49" s="88" t="s">
        <v>38</v>
      </c>
      <c r="E49" s="171" t="s">
        <v>71</v>
      </c>
      <c r="F49" s="171" t="s">
        <v>40</v>
      </c>
      <c r="G49" s="172" t="s">
        <v>41</v>
      </c>
      <c r="H49" s="172" t="s">
        <v>42</v>
      </c>
      <c r="I49" s="175" t="s">
        <v>166</v>
      </c>
      <c r="J49" s="194" t="s">
        <v>167</v>
      </c>
      <c r="K49" s="195">
        <v>30</v>
      </c>
      <c r="L49" s="195">
        <v>30</v>
      </c>
      <c r="M49" s="191"/>
      <c r="N49" s="192"/>
      <c r="O49" s="191"/>
      <c r="P49" s="191"/>
      <c r="Q49" s="203">
        <v>42</v>
      </c>
      <c r="R49" s="191" t="s">
        <v>155</v>
      </c>
      <c r="S49" s="175" t="s">
        <v>156</v>
      </c>
    </row>
    <row r="50" ht="108" spans="1:19">
      <c r="A50" s="104">
        <v>45</v>
      </c>
      <c r="B50" s="170">
        <v>6528252021045</v>
      </c>
      <c r="C50" s="174" t="s">
        <v>95</v>
      </c>
      <c r="D50" s="88" t="s">
        <v>38</v>
      </c>
      <c r="E50" s="171" t="s">
        <v>71</v>
      </c>
      <c r="F50" s="171" t="s">
        <v>40</v>
      </c>
      <c r="G50" s="172" t="s">
        <v>41</v>
      </c>
      <c r="H50" s="172" t="s">
        <v>42</v>
      </c>
      <c r="I50" s="175" t="s">
        <v>166</v>
      </c>
      <c r="J50" s="194" t="s">
        <v>168</v>
      </c>
      <c r="K50" s="195">
        <v>76.5</v>
      </c>
      <c r="L50" s="195">
        <v>76.5</v>
      </c>
      <c r="M50" s="191"/>
      <c r="N50" s="192"/>
      <c r="O50" s="191"/>
      <c r="P50" s="191"/>
      <c r="Q50" s="203">
        <v>35</v>
      </c>
      <c r="R50" s="191" t="s">
        <v>169</v>
      </c>
      <c r="S50" s="175" t="s">
        <v>156</v>
      </c>
    </row>
    <row r="51" ht="48" spans="1:19">
      <c r="A51" s="104">
        <v>46</v>
      </c>
      <c r="B51" s="170">
        <v>6528252021046</v>
      </c>
      <c r="C51" s="88" t="s">
        <v>98</v>
      </c>
      <c r="D51" s="88" t="s">
        <v>38</v>
      </c>
      <c r="E51" s="171" t="s">
        <v>71</v>
      </c>
      <c r="F51" s="171" t="s">
        <v>40</v>
      </c>
      <c r="G51" s="172" t="s">
        <v>41</v>
      </c>
      <c r="H51" s="172" t="s">
        <v>42</v>
      </c>
      <c r="I51" s="175" t="s">
        <v>166</v>
      </c>
      <c r="J51" s="194" t="s">
        <v>170</v>
      </c>
      <c r="K51" s="195">
        <v>142.5</v>
      </c>
      <c r="L51" s="195">
        <v>142.5</v>
      </c>
      <c r="M51" s="191"/>
      <c r="N51" s="192"/>
      <c r="O51" s="191"/>
      <c r="P51" s="191"/>
      <c r="Q51" s="203">
        <v>40</v>
      </c>
      <c r="R51" s="191" t="s">
        <v>159</v>
      </c>
      <c r="S51" s="175" t="s">
        <v>156</v>
      </c>
    </row>
    <row r="52" ht="36" spans="1:19">
      <c r="A52" s="104">
        <v>47</v>
      </c>
      <c r="B52" s="170">
        <v>6528252021047</v>
      </c>
      <c r="C52" s="88" t="s">
        <v>171</v>
      </c>
      <c r="D52" s="88" t="s">
        <v>38</v>
      </c>
      <c r="E52" s="171" t="s">
        <v>71</v>
      </c>
      <c r="F52" s="171" t="s">
        <v>40</v>
      </c>
      <c r="G52" s="172" t="s">
        <v>41</v>
      </c>
      <c r="H52" s="172" t="s">
        <v>42</v>
      </c>
      <c r="I52" s="175" t="s">
        <v>166</v>
      </c>
      <c r="J52" s="194" t="s">
        <v>172</v>
      </c>
      <c r="K52" s="195">
        <v>3.485</v>
      </c>
      <c r="L52" s="195">
        <v>3.485</v>
      </c>
      <c r="M52" s="191"/>
      <c r="N52" s="192"/>
      <c r="O52" s="191"/>
      <c r="P52" s="191"/>
      <c r="Q52" s="203">
        <v>50</v>
      </c>
      <c r="R52" s="191" t="s">
        <v>155</v>
      </c>
      <c r="S52" s="175" t="s">
        <v>156</v>
      </c>
    </row>
    <row r="53" ht="48" spans="1:19">
      <c r="A53" s="104">
        <v>48</v>
      </c>
      <c r="B53" s="170">
        <v>6528252021048</v>
      </c>
      <c r="C53" s="88" t="s">
        <v>98</v>
      </c>
      <c r="D53" s="88" t="s">
        <v>38</v>
      </c>
      <c r="E53" s="171" t="s">
        <v>71</v>
      </c>
      <c r="F53" s="171" t="s">
        <v>40</v>
      </c>
      <c r="G53" s="172" t="s">
        <v>41</v>
      </c>
      <c r="H53" s="172" t="s">
        <v>42</v>
      </c>
      <c r="I53" s="175" t="s">
        <v>166</v>
      </c>
      <c r="J53" s="194" t="s">
        <v>173</v>
      </c>
      <c r="K53" s="195">
        <v>120</v>
      </c>
      <c r="L53" s="195">
        <v>120</v>
      </c>
      <c r="M53" s="191"/>
      <c r="N53" s="192"/>
      <c r="O53" s="191"/>
      <c r="P53" s="191"/>
      <c r="Q53" s="203">
        <v>30</v>
      </c>
      <c r="R53" s="191" t="s">
        <v>174</v>
      </c>
      <c r="S53" s="175" t="s">
        <v>156</v>
      </c>
    </row>
    <row r="54" ht="36" spans="1:19">
      <c r="A54" s="104">
        <v>49</v>
      </c>
      <c r="B54" s="170">
        <v>6528252021049</v>
      </c>
      <c r="C54" s="89" t="s">
        <v>110</v>
      </c>
      <c r="D54" s="88" t="s">
        <v>38</v>
      </c>
      <c r="E54" s="175" t="s">
        <v>111</v>
      </c>
      <c r="F54" s="175" t="s">
        <v>40</v>
      </c>
      <c r="G54" s="172" t="s">
        <v>41</v>
      </c>
      <c r="H54" s="172" t="s">
        <v>42</v>
      </c>
      <c r="I54" s="175" t="s">
        <v>166</v>
      </c>
      <c r="J54" s="194" t="s">
        <v>175</v>
      </c>
      <c r="K54" s="195">
        <v>32</v>
      </c>
      <c r="L54" s="195">
        <v>32</v>
      </c>
      <c r="M54" s="191"/>
      <c r="N54" s="192"/>
      <c r="O54" s="191"/>
      <c r="P54" s="191"/>
      <c r="Q54" s="203">
        <v>40</v>
      </c>
      <c r="R54" s="191" t="s">
        <v>176</v>
      </c>
      <c r="S54" s="175" t="s">
        <v>156</v>
      </c>
    </row>
    <row r="55" ht="36" spans="1:19">
      <c r="A55" s="104">
        <v>50</v>
      </c>
      <c r="B55" s="170">
        <v>6528252021050</v>
      </c>
      <c r="C55" s="88" t="s">
        <v>177</v>
      </c>
      <c r="D55" s="88" t="s">
        <v>38</v>
      </c>
      <c r="E55" s="175" t="s">
        <v>178</v>
      </c>
      <c r="F55" s="175" t="s">
        <v>178</v>
      </c>
      <c r="G55" s="172" t="s">
        <v>41</v>
      </c>
      <c r="H55" s="172" t="s">
        <v>42</v>
      </c>
      <c r="I55" s="175" t="s">
        <v>166</v>
      </c>
      <c r="J55" s="194" t="s">
        <v>179</v>
      </c>
      <c r="K55" s="195">
        <v>80</v>
      </c>
      <c r="L55" s="195">
        <v>80</v>
      </c>
      <c r="M55" s="191"/>
      <c r="N55" s="192"/>
      <c r="O55" s="191"/>
      <c r="P55" s="191"/>
      <c r="Q55" s="203">
        <v>200</v>
      </c>
      <c r="R55" s="191" t="s">
        <v>180</v>
      </c>
      <c r="S55" s="175" t="s">
        <v>156</v>
      </c>
    </row>
    <row r="56" ht="72" spans="1:19">
      <c r="A56" s="104">
        <v>51</v>
      </c>
      <c r="B56" s="170">
        <v>6528252021051</v>
      </c>
      <c r="C56" s="88" t="s">
        <v>181</v>
      </c>
      <c r="D56" s="88" t="s">
        <v>38</v>
      </c>
      <c r="E56" s="175" t="s">
        <v>182</v>
      </c>
      <c r="F56" s="175" t="s">
        <v>35</v>
      </c>
      <c r="G56" s="172" t="s">
        <v>41</v>
      </c>
      <c r="H56" s="172" t="s">
        <v>42</v>
      </c>
      <c r="I56" s="175" t="s">
        <v>166</v>
      </c>
      <c r="J56" s="194" t="s">
        <v>183</v>
      </c>
      <c r="K56" s="195">
        <v>35</v>
      </c>
      <c r="L56" s="195">
        <v>35</v>
      </c>
      <c r="M56" s="191"/>
      <c r="N56" s="192"/>
      <c r="O56" s="191"/>
      <c r="P56" s="191"/>
      <c r="Q56" s="203">
        <v>10</v>
      </c>
      <c r="R56" s="191" t="s">
        <v>184</v>
      </c>
      <c r="S56" s="175" t="s">
        <v>156</v>
      </c>
    </row>
    <row r="57" ht="36" spans="1:19">
      <c r="A57" s="104">
        <v>52</v>
      </c>
      <c r="B57" s="170">
        <v>6528252021052</v>
      </c>
      <c r="C57" s="88" t="s">
        <v>185</v>
      </c>
      <c r="D57" s="88" t="s">
        <v>38</v>
      </c>
      <c r="E57" s="171" t="s">
        <v>52</v>
      </c>
      <c r="F57" s="171" t="s">
        <v>35</v>
      </c>
      <c r="G57" s="172" t="s">
        <v>41</v>
      </c>
      <c r="H57" s="172" t="s">
        <v>42</v>
      </c>
      <c r="I57" s="175" t="s">
        <v>166</v>
      </c>
      <c r="J57" s="194" t="s">
        <v>186</v>
      </c>
      <c r="K57" s="195">
        <v>60</v>
      </c>
      <c r="L57" s="195">
        <v>60</v>
      </c>
      <c r="M57" s="191"/>
      <c r="N57" s="192"/>
      <c r="O57" s="191"/>
      <c r="P57" s="191"/>
      <c r="Q57" s="203">
        <v>20</v>
      </c>
      <c r="R57" s="191" t="s">
        <v>187</v>
      </c>
      <c r="S57" s="175" t="s">
        <v>156</v>
      </c>
    </row>
    <row r="58" ht="48" spans="1:19">
      <c r="A58" s="104">
        <v>53</v>
      </c>
      <c r="B58" s="170">
        <v>6528252021053</v>
      </c>
      <c r="C58" s="88" t="s">
        <v>188</v>
      </c>
      <c r="D58" s="88" t="s">
        <v>38</v>
      </c>
      <c r="E58" s="175" t="s">
        <v>189</v>
      </c>
      <c r="F58" s="175" t="s">
        <v>35</v>
      </c>
      <c r="G58" s="172" t="s">
        <v>41</v>
      </c>
      <c r="H58" s="172" t="s">
        <v>42</v>
      </c>
      <c r="I58" s="175" t="s">
        <v>166</v>
      </c>
      <c r="J58" s="194" t="s">
        <v>190</v>
      </c>
      <c r="K58" s="195">
        <v>174</v>
      </c>
      <c r="L58" s="195">
        <v>174</v>
      </c>
      <c r="M58" s="191"/>
      <c r="N58" s="192"/>
      <c r="O58" s="191"/>
      <c r="P58" s="191"/>
      <c r="Q58" s="203">
        <v>60</v>
      </c>
      <c r="R58" s="191" t="s">
        <v>191</v>
      </c>
      <c r="S58" s="175" t="s">
        <v>156</v>
      </c>
    </row>
    <row r="59" ht="48" spans="1:19">
      <c r="A59" s="104">
        <v>54</v>
      </c>
      <c r="B59" s="170">
        <v>6528252021054</v>
      </c>
      <c r="C59" s="88" t="s">
        <v>100</v>
      </c>
      <c r="D59" s="88" t="s">
        <v>38</v>
      </c>
      <c r="E59" s="175" t="s">
        <v>101</v>
      </c>
      <c r="F59" s="175" t="s">
        <v>35</v>
      </c>
      <c r="G59" s="172" t="s">
        <v>41</v>
      </c>
      <c r="H59" s="172" t="s">
        <v>42</v>
      </c>
      <c r="I59" s="175" t="s">
        <v>166</v>
      </c>
      <c r="J59" s="194" t="s">
        <v>192</v>
      </c>
      <c r="K59" s="195">
        <v>10</v>
      </c>
      <c r="L59" s="195">
        <v>10</v>
      </c>
      <c r="M59" s="191"/>
      <c r="N59" s="192"/>
      <c r="O59" s="191"/>
      <c r="P59" s="191"/>
      <c r="Q59" s="203">
        <v>20</v>
      </c>
      <c r="R59" s="191" t="s">
        <v>159</v>
      </c>
      <c r="S59" s="175" t="s">
        <v>156</v>
      </c>
    </row>
    <row r="60" ht="24" spans="1:19">
      <c r="A60" s="104">
        <v>55</v>
      </c>
      <c r="B60" s="170">
        <v>6528252021055</v>
      </c>
      <c r="C60" s="89" t="s">
        <v>47</v>
      </c>
      <c r="D60" s="88" t="s">
        <v>38</v>
      </c>
      <c r="E60" s="171" t="s">
        <v>48</v>
      </c>
      <c r="F60" s="171" t="s">
        <v>40</v>
      </c>
      <c r="G60" s="172" t="s">
        <v>41</v>
      </c>
      <c r="H60" s="172" t="s">
        <v>42</v>
      </c>
      <c r="I60" s="175" t="s">
        <v>193</v>
      </c>
      <c r="J60" s="194" t="s">
        <v>194</v>
      </c>
      <c r="K60" s="195">
        <v>156</v>
      </c>
      <c r="L60" s="195">
        <v>156</v>
      </c>
      <c r="M60" s="191"/>
      <c r="N60" s="192"/>
      <c r="O60" s="191"/>
      <c r="P60" s="191"/>
      <c r="Q60" s="203">
        <v>8</v>
      </c>
      <c r="R60" s="191" t="s">
        <v>155</v>
      </c>
      <c r="S60" s="175" t="s">
        <v>156</v>
      </c>
    </row>
    <row r="61" ht="36" spans="1:19">
      <c r="A61" s="104">
        <v>56</v>
      </c>
      <c r="B61" s="170">
        <v>6528252021056</v>
      </c>
      <c r="C61" s="88" t="s">
        <v>195</v>
      </c>
      <c r="D61" s="88" t="s">
        <v>38</v>
      </c>
      <c r="E61" s="175" t="s">
        <v>39</v>
      </c>
      <c r="F61" s="171" t="s">
        <v>40</v>
      </c>
      <c r="G61" s="172" t="s">
        <v>41</v>
      </c>
      <c r="H61" s="172" t="s">
        <v>42</v>
      </c>
      <c r="I61" s="175" t="s">
        <v>196</v>
      </c>
      <c r="J61" s="194" t="s">
        <v>197</v>
      </c>
      <c r="K61" s="195">
        <v>60</v>
      </c>
      <c r="L61" s="195">
        <v>60</v>
      </c>
      <c r="M61" s="191"/>
      <c r="N61" s="192"/>
      <c r="O61" s="191"/>
      <c r="P61" s="191"/>
      <c r="Q61" s="203">
        <v>30</v>
      </c>
      <c r="R61" s="191" t="s">
        <v>180</v>
      </c>
      <c r="S61" s="175" t="s">
        <v>156</v>
      </c>
    </row>
    <row r="62" ht="120" spans="1:19">
      <c r="A62" s="104">
        <v>57</v>
      </c>
      <c r="B62" s="170">
        <v>6528252021057</v>
      </c>
      <c r="C62" s="176" t="s">
        <v>84</v>
      </c>
      <c r="D62" s="88" t="s">
        <v>38</v>
      </c>
      <c r="E62" s="171" t="s">
        <v>71</v>
      </c>
      <c r="F62" s="171" t="s">
        <v>40</v>
      </c>
      <c r="G62" s="172" t="s">
        <v>41</v>
      </c>
      <c r="H62" s="172" t="s">
        <v>42</v>
      </c>
      <c r="I62" s="175" t="s">
        <v>196</v>
      </c>
      <c r="J62" s="194" t="s">
        <v>198</v>
      </c>
      <c r="K62" s="195">
        <v>214.895</v>
      </c>
      <c r="L62" s="195">
        <v>214.895</v>
      </c>
      <c r="M62" s="191"/>
      <c r="N62" s="192"/>
      <c r="O62" s="191"/>
      <c r="P62" s="191"/>
      <c r="Q62" s="203">
        <v>16</v>
      </c>
      <c r="R62" s="191" t="s">
        <v>180</v>
      </c>
      <c r="S62" s="175" t="s">
        <v>156</v>
      </c>
    </row>
    <row r="63" ht="60" spans="1:19">
      <c r="A63" s="104">
        <v>58</v>
      </c>
      <c r="B63" s="170">
        <v>6528252021058</v>
      </c>
      <c r="C63" s="176" t="s">
        <v>84</v>
      </c>
      <c r="D63" s="88" t="s">
        <v>38</v>
      </c>
      <c r="E63" s="171" t="s">
        <v>71</v>
      </c>
      <c r="F63" s="171" t="s">
        <v>40</v>
      </c>
      <c r="G63" s="172" t="s">
        <v>41</v>
      </c>
      <c r="H63" s="172" t="s">
        <v>42</v>
      </c>
      <c r="I63" s="175" t="s">
        <v>196</v>
      </c>
      <c r="J63" s="194" t="s">
        <v>199</v>
      </c>
      <c r="K63" s="195">
        <v>106</v>
      </c>
      <c r="L63" s="195">
        <v>106</v>
      </c>
      <c r="M63" s="191"/>
      <c r="N63" s="192"/>
      <c r="O63" s="191"/>
      <c r="P63" s="191"/>
      <c r="Q63" s="203">
        <v>42</v>
      </c>
      <c r="R63" s="191" t="s">
        <v>200</v>
      </c>
      <c r="S63" s="175" t="s">
        <v>156</v>
      </c>
    </row>
    <row r="64" ht="60" spans="1:19">
      <c r="A64" s="104">
        <v>59</v>
      </c>
      <c r="B64" s="170">
        <v>6528252021059</v>
      </c>
      <c r="C64" s="88" t="s">
        <v>201</v>
      </c>
      <c r="D64" s="88" t="s">
        <v>38</v>
      </c>
      <c r="E64" s="173" t="s">
        <v>124</v>
      </c>
      <c r="F64" s="171" t="s">
        <v>40</v>
      </c>
      <c r="G64" s="172" t="s">
        <v>41</v>
      </c>
      <c r="H64" s="172" t="s">
        <v>42</v>
      </c>
      <c r="I64" s="175" t="s">
        <v>196</v>
      </c>
      <c r="J64" s="194" t="s">
        <v>202</v>
      </c>
      <c r="K64" s="195">
        <v>170</v>
      </c>
      <c r="L64" s="195">
        <v>170</v>
      </c>
      <c r="M64" s="191"/>
      <c r="N64" s="192"/>
      <c r="O64" s="191"/>
      <c r="P64" s="191"/>
      <c r="Q64" s="203">
        <v>15</v>
      </c>
      <c r="R64" s="191" t="s">
        <v>169</v>
      </c>
      <c r="S64" s="175" t="s">
        <v>156</v>
      </c>
    </row>
    <row r="65" ht="84" spans="1:19">
      <c r="A65" s="104">
        <v>60</v>
      </c>
      <c r="B65" s="170">
        <v>6528252021060</v>
      </c>
      <c r="C65" s="89" t="s">
        <v>75</v>
      </c>
      <c r="D65" s="88" t="s">
        <v>38</v>
      </c>
      <c r="E65" s="175" t="s">
        <v>39</v>
      </c>
      <c r="F65" s="171" t="s">
        <v>40</v>
      </c>
      <c r="G65" s="172" t="s">
        <v>41</v>
      </c>
      <c r="H65" s="172" t="s">
        <v>42</v>
      </c>
      <c r="I65" s="175" t="s">
        <v>203</v>
      </c>
      <c r="J65" s="194" t="s">
        <v>204</v>
      </c>
      <c r="K65" s="195">
        <v>34</v>
      </c>
      <c r="L65" s="195">
        <v>34</v>
      </c>
      <c r="M65" s="191"/>
      <c r="N65" s="192"/>
      <c r="O65" s="191"/>
      <c r="P65" s="191"/>
      <c r="Q65" s="203">
        <v>20</v>
      </c>
      <c r="R65" s="191" t="s">
        <v>155</v>
      </c>
      <c r="S65" s="175" t="s">
        <v>156</v>
      </c>
    </row>
    <row r="66" ht="84" spans="1:19">
      <c r="A66" s="104">
        <v>61</v>
      </c>
      <c r="B66" s="170">
        <v>6528252021061</v>
      </c>
      <c r="C66" s="88" t="s">
        <v>98</v>
      </c>
      <c r="D66" s="88" t="s">
        <v>38</v>
      </c>
      <c r="E66" s="171" t="s">
        <v>71</v>
      </c>
      <c r="F66" s="171" t="s">
        <v>40</v>
      </c>
      <c r="G66" s="172" t="s">
        <v>41</v>
      </c>
      <c r="H66" s="172" t="s">
        <v>42</v>
      </c>
      <c r="I66" s="175" t="s">
        <v>205</v>
      </c>
      <c r="J66" s="194" t="s">
        <v>206</v>
      </c>
      <c r="K66" s="195">
        <v>286</v>
      </c>
      <c r="L66" s="195">
        <v>286</v>
      </c>
      <c r="M66" s="191"/>
      <c r="N66" s="192"/>
      <c r="O66" s="191"/>
      <c r="P66" s="191"/>
      <c r="Q66" s="203">
        <v>71</v>
      </c>
      <c r="R66" s="191" t="s">
        <v>207</v>
      </c>
      <c r="S66" s="175" t="s">
        <v>208</v>
      </c>
    </row>
    <row r="67" ht="84" spans="1:19">
      <c r="A67" s="104">
        <v>62</v>
      </c>
      <c r="B67" s="170">
        <v>6528252021062</v>
      </c>
      <c r="C67" s="88" t="s">
        <v>98</v>
      </c>
      <c r="D67" s="88" t="s">
        <v>38</v>
      </c>
      <c r="E67" s="171" t="s">
        <v>71</v>
      </c>
      <c r="F67" s="171" t="s">
        <v>40</v>
      </c>
      <c r="G67" s="172" t="s">
        <v>41</v>
      </c>
      <c r="H67" s="172" t="s">
        <v>42</v>
      </c>
      <c r="I67" s="175" t="s">
        <v>209</v>
      </c>
      <c r="J67" s="194" t="s">
        <v>210</v>
      </c>
      <c r="K67" s="195">
        <v>260</v>
      </c>
      <c r="L67" s="195">
        <v>260</v>
      </c>
      <c r="M67" s="191"/>
      <c r="N67" s="192"/>
      <c r="O67" s="191"/>
      <c r="P67" s="191"/>
      <c r="Q67" s="203">
        <v>36</v>
      </c>
      <c r="R67" s="191" t="s">
        <v>207</v>
      </c>
      <c r="S67" s="175" t="s">
        <v>208</v>
      </c>
    </row>
    <row r="68" ht="36" spans="1:19">
      <c r="A68" s="104">
        <v>63</v>
      </c>
      <c r="B68" s="170">
        <v>6528252021063</v>
      </c>
      <c r="C68" s="88" t="s">
        <v>84</v>
      </c>
      <c r="D68" s="88" t="s">
        <v>38</v>
      </c>
      <c r="E68" s="171" t="s">
        <v>71</v>
      </c>
      <c r="F68" s="171" t="s">
        <v>40</v>
      </c>
      <c r="G68" s="172" t="s">
        <v>41</v>
      </c>
      <c r="H68" s="172" t="s">
        <v>42</v>
      </c>
      <c r="I68" s="175" t="s">
        <v>211</v>
      </c>
      <c r="J68" s="194" t="s">
        <v>212</v>
      </c>
      <c r="K68" s="195">
        <v>12</v>
      </c>
      <c r="L68" s="195">
        <v>12</v>
      </c>
      <c r="M68" s="191"/>
      <c r="N68" s="192"/>
      <c r="O68" s="191"/>
      <c r="P68" s="191"/>
      <c r="Q68" s="203">
        <v>59</v>
      </c>
      <c r="R68" s="191" t="s">
        <v>213</v>
      </c>
      <c r="S68" s="175" t="s">
        <v>208</v>
      </c>
    </row>
    <row r="69" ht="84" spans="1:19">
      <c r="A69" s="104">
        <v>64</v>
      </c>
      <c r="B69" s="170">
        <v>6528252021064</v>
      </c>
      <c r="C69" s="88" t="s">
        <v>98</v>
      </c>
      <c r="D69" s="88" t="s">
        <v>38</v>
      </c>
      <c r="E69" s="171" t="s">
        <v>71</v>
      </c>
      <c r="F69" s="171" t="s">
        <v>40</v>
      </c>
      <c r="G69" s="172" t="s">
        <v>41</v>
      </c>
      <c r="H69" s="172" t="s">
        <v>42</v>
      </c>
      <c r="I69" s="175" t="s">
        <v>211</v>
      </c>
      <c r="J69" s="194" t="s">
        <v>206</v>
      </c>
      <c r="K69" s="195">
        <v>286</v>
      </c>
      <c r="L69" s="195">
        <v>286</v>
      </c>
      <c r="M69" s="191"/>
      <c r="N69" s="192"/>
      <c r="O69" s="191"/>
      <c r="P69" s="191"/>
      <c r="Q69" s="203">
        <v>79</v>
      </c>
      <c r="R69" s="191" t="s">
        <v>207</v>
      </c>
      <c r="S69" s="175" t="s">
        <v>208</v>
      </c>
    </row>
    <row r="70" ht="84" spans="1:19">
      <c r="A70" s="104">
        <v>65</v>
      </c>
      <c r="B70" s="170">
        <v>6528252021065</v>
      </c>
      <c r="C70" s="88" t="s">
        <v>98</v>
      </c>
      <c r="D70" s="88" t="s">
        <v>38</v>
      </c>
      <c r="E70" s="171" t="s">
        <v>71</v>
      </c>
      <c r="F70" s="171" t="s">
        <v>40</v>
      </c>
      <c r="G70" s="172" t="s">
        <v>41</v>
      </c>
      <c r="H70" s="172" t="s">
        <v>42</v>
      </c>
      <c r="I70" s="175" t="s">
        <v>214</v>
      </c>
      <c r="J70" s="194" t="s">
        <v>210</v>
      </c>
      <c r="K70" s="195">
        <v>260</v>
      </c>
      <c r="L70" s="195">
        <v>260</v>
      </c>
      <c r="M70" s="191"/>
      <c r="N70" s="192"/>
      <c r="O70" s="191"/>
      <c r="P70" s="191"/>
      <c r="Q70" s="203">
        <v>64</v>
      </c>
      <c r="R70" s="191" t="s">
        <v>207</v>
      </c>
      <c r="S70" s="175" t="s">
        <v>208</v>
      </c>
    </row>
    <row r="71" ht="48" spans="1:19">
      <c r="A71" s="104">
        <v>66</v>
      </c>
      <c r="B71" s="170">
        <v>6528252021066</v>
      </c>
      <c r="C71" s="88" t="s">
        <v>84</v>
      </c>
      <c r="D71" s="88" t="s">
        <v>38</v>
      </c>
      <c r="E71" s="171" t="s">
        <v>71</v>
      </c>
      <c r="F71" s="171" t="s">
        <v>40</v>
      </c>
      <c r="G71" s="172" t="s">
        <v>41</v>
      </c>
      <c r="H71" s="172" t="s">
        <v>42</v>
      </c>
      <c r="I71" s="175" t="s">
        <v>215</v>
      </c>
      <c r="J71" s="194" t="s">
        <v>216</v>
      </c>
      <c r="K71" s="195">
        <v>52.689</v>
      </c>
      <c r="L71" s="195">
        <v>52.689</v>
      </c>
      <c r="M71" s="191"/>
      <c r="N71" s="192"/>
      <c r="O71" s="191"/>
      <c r="P71" s="191"/>
      <c r="Q71" s="203">
        <v>57</v>
      </c>
      <c r="R71" s="191" t="s">
        <v>217</v>
      </c>
      <c r="S71" s="175" t="s">
        <v>208</v>
      </c>
    </row>
    <row r="72" ht="108" spans="1:19">
      <c r="A72" s="104">
        <v>67</v>
      </c>
      <c r="B72" s="170">
        <v>6528252021067</v>
      </c>
      <c r="C72" s="88" t="s">
        <v>218</v>
      </c>
      <c r="D72" s="88" t="s">
        <v>38</v>
      </c>
      <c r="E72" s="175" t="s">
        <v>219</v>
      </c>
      <c r="F72" s="175" t="s">
        <v>220</v>
      </c>
      <c r="G72" s="172" t="s">
        <v>41</v>
      </c>
      <c r="H72" s="172" t="s">
        <v>42</v>
      </c>
      <c r="I72" s="175" t="s">
        <v>215</v>
      </c>
      <c r="J72" s="194" t="s">
        <v>221</v>
      </c>
      <c r="K72" s="195">
        <v>256.8</v>
      </c>
      <c r="L72" s="195">
        <v>256.8</v>
      </c>
      <c r="M72" s="191"/>
      <c r="N72" s="192"/>
      <c r="O72" s="191"/>
      <c r="P72" s="191"/>
      <c r="Q72" s="203">
        <v>91</v>
      </c>
      <c r="R72" s="191" t="s">
        <v>222</v>
      </c>
      <c r="S72" s="175" t="s">
        <v>208</v>
      </c>
    </row>
    <row r="73" ht="84" spans="1:19">
      <c r="A73" s="104">
        <v>68</v>
      </c>
      <c r="B73" s="170">
        <v>6528252021068</v>
      </c>
      <c r="C73" s="88" t="s">
        <v>98</v>
      </c>
      <c r="D73" s="88" t="s">
        <v>38</v>
      </c>
      <c r="E73" s="171" t="s">
        <v>71</v>
      </c>
      <c r="F73" s="171" t="s">
        <v>40</v>
      </c>
      <c r="G73" s="172" t="s">
        <v>41</v>
      </c>
      <c r="H73" s="172" t="s">
        <v>42</v>
      </c>
      <c r="I73" s="175" t="s">
        <v>215</v>
      </c>
      <c r="J73" s="194" t="s">
        <v>223</v>
      </c>
      <c r="K73" s="195">
        <v>299</v>
      </c>
      <c r="L73" s="195">
        <v>299</v>
      </c>
      <c r="M73" s="191"/>
      <c r="N73" s="192"/>
      <c r="O73" s="191"/>
      <c r="P73" s="191"/>
      <c r="Q73" s="203">
        <v>98</v>
      </c>
      <c r="R73" s="191" t="s">
        <v>207</v>
      </c>
      <c r="S73" s="175" t="s">
        <v>208</v>
      </c>
    </row>
    <row r="74" ht="120" spans="1:19">
      <c r="A74" s="104">
        <v>69</v>
      </c>
      <c r="B74" s="170">
        <v>6528252021069</v>
      </c>
      <c r="C74" s="88" t="s">
        <v>84</v>
      </c>
      <c r="D74" s="88" t="s">
        <v>38</v>
      </c>
      <c r="E74" s="171" t="s">
        <v>71</v>
      </c>
      <c r="F74" s="171" t="s">
        <v>40</v>
      </c>
      <c r="G74" s="172" t="s">
        <v>41</v>
      </c>
      <c r="H74" s="172" t="s">
        <v>42</v>
      </c>
      <c r="I74" s="175" t="s">
        <v>224</v>
      </c>
      <c r="J74" s="194" t="s">
        <v>225</v>
      </c>
      <c r="K74" s="195">
        <v>63</v>
      </c>
      <c r="L74" s="195">
        <v>63</v>
      </c>
      <c r="M74" s="191"/>
      <c r="N74" s="192"/>
      <c r="O74" s="191"/>
      <c r="P74" s="191"/>
      <c r="Q74" s="203">
        <v>220</v>
      </c>
      <c r="R74" s="191" t="s">
        <v>226</v>
      </c>
      <c r="S74" s="175" t="s">
        <v>208</v>
      </c>
    </row>
    <row r="75" ht="360" spans="1:19">
      <c r="A75" s="104">
        <v>70</v>
      </c>
      <c r="B75" s="170">
        <v>6528252021070</v>
      </c>
      <c r="C75" s="88" t="s">
        <v>84</v>
      </c>
      <c r="D75" s="88" t="s">
        <v>38</v>
      </c>
      <c r="E75" s="171" t="s">
        <v>71</v>
      </c>
      <c r="F75" s="171" t="s">
        <v>40</v>
      </c>
      <c r="G75" s="172" t="s">
        <v>41</v>
      </c>
      <c r="H75" s="172" t="s">
        <v>42</v>
      </c>
      <c r="I75" s="175" t="s">
        <v>227</v>
      </c>
      <c r="J75" s="194" t="s">
        <v>228</v>
      </c>
      <c r="K75" s="195">
        <v>126.632</v>
      </c>
      <c r="L75" s="195">
        <v>126.632</v>
      </c>
      <c r="M75" s="191"/>
      <c r="N75" s="192"/>
      <c r="O75" s="191"/>
      <c r="P75" s="191"/>
      <c r="Q75" s="203">
        <v>26</v>
      </c>
      <c r="R75" s="191" t="s">
        <v>229</v>
      </c>
      <c r="S75" s="175" t="s">
        <v>208</v>
      </c>
    </row>
    <row r="76" ht="96" spans="1:19">
      <c r="A76" s="104">
        <v>71</v>
      </c>
      <c r="B76" s="170">
        <v>6528252021071</v>
      </c>
      <c r="C76" s="88" t="s">
        <v>230</v>
      </c>
      <c r="D76" s="88" t="s">
        <v>38</v>
      </c>
      <c r="E76" s="175" t="s">
        <v>52</v>
      </c>
      <c r="F76" s="171" t="s">
        <v>35</v>
      </c>
      <c r="G76" s="172" t="s">
        <v>41</v>
      </c>
      <c r="H76" s="172" t="s">
        <v>42</v>
      </c>
      <c r="I76" s="175" t="s">
        <v>231</v>
      </c>
      <c r="J76" s="194" t="s">
        <v>232</v>
      </c>
      <c r="K76" s="195">
        <v>273.9</v>
      </c>
      <c r="L76" s="195">
        <v>273.9</v>
      </c>
      <c r="M76" s="191"/>
      <c r="N76" s="192"/>
      <c r="O76" s="191"/>
      <c r="P76" s="191"/>
      <c r="Q76" s="203">
        <v>377</v>
      </c>
      <c r="R76" s="191" t="s">
        <v>233</v>
      </c>
      <c r="S76" s="175" t="s">
        <v>208</v>
      </c>
    </row>
    <row r="77" ht="180" spans="1:19">
      <c r="A77" s="104">
        <v>72</v>
      </c>
      <c r="B77" s="170">
        <v>6528252021072</v>
      </c>
      <c r="C77" s="88" t="s">
        <v>234</v>
      </c>
      <c r="D77" s="88" t="s">
        <v>38</v>
      </c>
      <c r="E77" s="175" t="s">
        <v>178</v>
      </c>
      <c r="F77" s="175" t="s">
        <v>178</v>
      </c>
      <c r="G77" s="172" t="s">
        <v>41</v>
      </c>
      <c r="H77" s="172" t="s">
        <v>42</v>
      </c>
      <c r="I77" s="175" t="s">
        <v>231</v>
      </c>
      <c r="J77" s="194" t="s">
        <v>235</v>
      </c>
      <c r="K77" s="195">
        <v>20.86</v>
      </c>
      <c r="L77" s="195">
        <v>20.86</v>
      </c>
      <c r="M77" s="191"/>
      <c r="N77" s="192"/>
      <c r="O77" s="191"/>
      <c r="P77" s="191"/>
      <c r="Q77" s="203">
        <v>234</v>
      </c>
      <c r="R77" s="191" t="s">
        <v>236</v>
      </c>
      <c r="S77" s="175" t="s">
        <v>208</v>
      </c>
    </row>
    <row r="78" ht="228" spans="1:19">
      <c r="A78" s="104">
        <v>73</v>
      </c>
      <c r="B78" s="170">
        <v>6528252021073</v>
      </c>
      <c r="C78" s="89" t="s">
        <v>75</v>
      </c>
      <c r="D78" s="88" t="s">
        <v>38</v>
      </c>
      <c r="E78" s="175" t="s">
        <v>39</v>
      </c>
      <c r="F78" s="171" t="s">
        <v>40</v>
      </c>
      <c r="G78" s="172" t="s">
        <v>41</v>
      </c>
      <c r="H78" s="172" t="s">
        <v>42</v>
      </c>
      <c r="I78" s="175" t="s">
        <v>237</v>
      </c>
      <c r="J78" s="194" t="s">
        <v>238</v>
      </c>
      <c r="K78" s="195">
        <v>106.08</v>
      </c>
      <c r="L78" s="195">
        <v>106.08</v>
      </c>
      <c r="M78" s="191"/>
      <c r="N78" s="192"/>
      <c r="O78" s="191"/>
      <c r="P78" s="191"/>
      <c r="Q78" s="203">
        <v>60</v>
      </c>
      <c r="R78" s="191" t="s">
        <v>239</v>
      </c>
      <c r="S78" s="175" t="s">
        <v>240</v>
      </c>
    </row>
    <row r="79" ht="48" spans="1:19">
      <c r="A79" s="104">
        <v>74</v>
      </c>
      <c r="B79" s="170">
        <v>6528252021074</v>
      </c>
      <c r="C79" s="174" t="s">
        <v>95</v>
      </c>
      <c r="D79" s="88" t="s">
        <v>38</v>
      </c>
      <c r="E79" s="171" t="s">
        <v>71</v>
      </c>
      <c r="F79" s="171" t="s">
        <v>40</v>
      </c>
      <c r="G79" s="172" t="s">
        <v>41</v>
      </c>
      <c r="H79" s="172" t="s">
        <v>42</v>
      </c>
      <c r="I79" s="175" t="s">
        <v>241</v>
      </c>
      <c r="J79" s="194" t="s">
        <v>242</v>
      </c>
      <c r="K79" s="195">
        <v>135</v>
      </c>
      <c r="L79" s="195">
        <v>135</v>
      </c>
      <c r="M79" s="191"/>
      <c r="N79" s="192"/>
      <c r="O79" s="191"/>
      <c r="P79" s="191"/>
      <c r="Q79" s="203">
        <v>141</v>
      </c>
      <c r="R79" s="191" t="s">
        <v>243</v>
      </c>
      <c r="S79" s="175" t="s">
        <v>240</v>
      </c>
    </row>
    <row r="80" ht="84" spans="1:19">
      <c r="A80" s="104">
        <v>75</v>
      </c>
      <c r="B80" s="170">
        <v>6528252021075</v>
      </c>
      <c r="C80" s="89" t="s">
        <v>47</v>
      </c>
      <c r="D80" s="88" t="s">
        <v>38</v>
      </c>
      <c r="E80" s="171" t="s">
        <v>48</v>
      </c>
      <c r="F80" s="171" t="s">
        <v>40</v>
      </c>
      <c r="G80" s="172" t="s">
        <v>41</v>
      </c>
      <c r="H80" s="172" t="s">
        <v>42</v>
      </c>
      <c r="I80" s="175" t="s">
        <v>244</v>
      </c>
      <c r="J80" s="194" t="s">
        <v>245</v>
      </c>
      <c r="K80" s="195">
        <v>131.58</v>
      </c>
      <c r="L80" s="195">
        <v>131.58</v>
      </c>
      <c r="M80" s="191"/>
      <c r="N80" s="192"/>
      <c r="O80" s="191"/>
      <c r="P80" s="191"/>
      <c r="Q80" s="203">
        <v>22</v>
      </c>
      <c r="R80" s="191" t="s">
        <v>246</v>
      </c>
      <c r="S80" s="175" t="s">
        <v>240</v>
      </c>
    </row>
    <row r="81" ht="72" spans="1:19">
      <c r="A81" s="104">
        <v>76</v>
      </c>
      <c r="B81" s="170">
        <v>6528252021076</v>
      </c>
      <c r="C81" s="88" t="s">
        <v>247</v>
      </c>
      <c r="D81" s="88" t="s">
        <v>38</v>
      </c>
      <c r="E81" s="175" t="s">
        <v>189</v>
      </c>
      <c r="F81" s="175" t="s">
        <v>35</v>
      </c>
      <c r="G81" s="172" t="s">
        <v>41</v>
      </c>
      <c r="H81" s="172" t="s">
        <v>42</v>
      </c>
      <c r="I81" s="175" t="s">
        <v>248</v>
      </c>
      <c r="J81" s="194" t="s">
        <v>249</v>
      </c>
      <c r="K81" s="195">
        <v>80.87</v>
      </c>
      <c r="L81" s="195">
        <v>80.87</v>
      </c>
      <c r="M81" s="191"/>
      <c r="N81" s="192"/>
      <c r="O81" s="191"/>
      <c r="P81" s="191"/>
      <c r="Q81" s="203">
        <v>10</v>
      </c>
      <c r="R81" s="191" t="s">
        <v>250</v>
      </c>
      <c r="S81" s="175" t="s">
        <v>240</v>
      </c>
    </row>
    <row r="82" ht="60" spans="1:19">
      <c r="A82" s="104">
        <v>77</v>
      </c>
      <c r="B82" s="170">
        <v>6528252021077</v>
      </c>
      <c r="C82" s="88" t="s">
        <v>37</v>
      </c>
      <c r="D82" s="88" t="s">
        <v>38</v>
      </c>
      <c r="E82" s="175" t="s">
        <v>39</v>
      </c>
      <c r="F82" s="171" t="s">
        <v>40</v>
      </c>
      <c r="G82" s="172" t="s">
        <v>41</v>
      </c>
      <c r="H82" s="172" t="s">
        <v>42</v>
      </c>
      <c r="I82" s="175" t="s">
        <v>248</v>
      </c>
      <c r="J82" s="194" t="s">
        <v>251</v>
      </c>
      <c r="K82" s="195">
        <v>95.78</v>
      </c>
      <c r="L82" s="195">
        <v>95.78</v>
      </c>
      <c r="M82" s="191"/>
      <c r="N82" s="192"/>
      <c r="O82" s="191"/>
      <c r="P82" s="191"/>
      <c r="Q82" s="203">
        <v>35</v>
      </c>
      <c r="R82" s="191" t="s">
        <v>252</v>
      </c>
      <c r="S82" s="175" t="s">
        <v>240</v>
      </c>
    </row>
    <row r="83" ht="84" spans="1:19">
      <c r="A83" s="104">
        <v>78</v>
      </c>
      <c r="B83" s="170">
        <v>6528252021078</v>
      </c>
      <c r="C83" s="88" t="s">
        <v>98</v>
      </c>
      <c r="D83" s="88" t="s">
        <v>38</v>
      </c>
      <c r="E83" s="171" t="s">
        <v>71</v>
      </c>
      <c r="F83" s="171" t="s">
        <v>40</v>
      </c>
      <c r="G83" s="172" t="s">
        <v>41</v>
      </c>
      <c r="H83" s="172" t="s">
        <v>42</v>
      </c>
      <c r="I83" s="175" t="s">
        <v>253</v>
      </c>
      <c r="J83" s="194" t="s">
        <v>254</v>
      </c>
      <c r="K83" s="195">
        <v>135</v>
      </c>
      <c r="L83" s="195">
        <v>135</v>
      </c>
      <c r="M83" s="191"/>
      <c r="N83" s="192"/>
      <c r="O83" s="191"/>
      <c r="P83" s="191"/>
      <c r="Q83" s="203">
        <v>60</v>
      </c>
      <c r="R83" s="191" t="s">
        <v>255</v>
      </c>
      <c r="S83" s="175" t="s">
        <v>240</v>
      </c>
    </row>
    <row r="84" ht="72" spans="1:19">
      <c r="A84" s="104">
        <v>79</v>
      </c>
      <c r="B84" s="170">
        <v>6528252021079</v>
      </c>
      <c r="C84" s="88" t="s">
        <v>78</v>
      </c>
      <c r="D84" s="88" t="s">
        <v>38</v>
      </c>
      <c r="E84" s="175" t="s">
        <v>39</v>
      </c>
      <c r="F84" s="171" t="s">
        <v>40</v>
      </c>
      <c r="G84" s="172" t="s">
        <v>41</v>
      </c>
      <c r="H84" s="172" t="s">
        <v>42</v>
      </c>
      <c r="I84" s="175" t="s">
        <v>256</v>
      </c>
      <c r="J84" s="194" t="s">
        <v>257</v>
      </c>
      <c r="K84" s="195">
        <v>2.4</v>
      </c>
      <c r="L84" s="195">
        <v>2.4</v>
      </c>
      <c r="M84" s="191"/>
      <c r="N84" s="192"/>
      <c r="O84" s="191"/>
      <c r="P84" s="191"/>
      <c r="Q84" s="203">
        <v>120</v>
      </c>
      <c r="R84" s="191" t="s">
        <v>258</v>
      </c>
      <c r="S84" s="175" t="s">
        <v>240</v>
      </c>
    </row>
    <row r="85" ht="132" spans="1:19">
      <c r="A85" s="104">
        <v>80</v>
      </c>
      <c r="B85" s="170">
        <v>6528252021080</v>
      </c>
      <c r="C85" s="88" t="s">
        <v>84</v>
      </c>
      <c r="D85" s="88" t="s">
        <v>38</v>
      </c>
      <c r="E85" s="171" t="s">
        <v>71</v>
      </c>
      <c r="F85" s="171" t="s">
        <v>40</v>
      </c>
      <c r="G85" s="172" t="s">
        <v>41</v>
      </c>
      <c r="H85" s="172" t="s">
        <v>42</v>
      </c>
      <c r="I85" s="175" t="s">
        <v>259</v>
      </c>
      <c r="J85" s="194" t="s">
        <v>260</v>
      </c>
      <c r="K85" s="195">
        <v>298.83</v>
      </c>
      <c r="L85" s="195">
        <v>298.83</v>
      </c>
      <c r="M85" s="191"/>
      <c r="N85" s="192"/>
      <c r="O85" s="191"/>
      <c r="P85" s="191"/>
      <c r="Q85" s="203">
        <v>30</v>
      </c>
      <c r="R85" s="191" t="s">
        <v>261</v>
      </c>
      <c r="S85" s="175" t="s">
        <v>240</v>
      </c>
    </row>
    <row r="86" ht="156" spans="1:19">
      <c r="A86" s="104">
        <v>81</v>
      </c>
      <c r="B86" s="170">
        <v>6528252021081</v>
      </c>
      <c r="C86" s="88" t="s">
        <v>84</v>
      </c>
      <c r="D86" s="88" t="s">
        <v>38</v>
      </c>
      <c r="E86" s="171" t="s">
        <v>71</v>
      </c>
      <c r="F86" s="171" t="s">
        <v>40</v>
      </c>
      <c r="G86" s="172" t="s">
        <v>41</v>
      </c>
      <c r="H86" s="172" t="s">
        <v>42</v>
      </c>
      <c r="I86" s="175" t="s">
        <v>259</v>
      </c>
      <c r="J86" s="194" t="s">
        <v>262</v>
      </c>
      <c r="K86" s="195">
        <v>210.33</v>
      </c>
      <c r="L86" s="195">
        <v>210.33</v>
      </c>
      <c r="M86" s="191"/>
      <c r="N86" s="192"/>
      <c r="O86" s="191"/>
      <c r="P86" s="191"/>
      <c r="Q86" s="203">
        <v>30</v>
      </c>
      <c r="R86" s="191" t="s">
        <v>261</v>
      </c>
      <c r="S86" s="175" t="s">
        <v>240</v>
      </c>
    </row>
    <row r="87" ht="228" spans="1:19">
      <c r="A87" s="104">
        <v>82</v>
      </c>
      <c r="B87" s="170">
        <v>6528252021082</v>
      </c>
      <c r="C87" s="88" t="s">
        <v>70</v>
      </c>
      <c r="D87" s="88" t="s">
        <v>38</v>
      </c>
      <c r="E87" s="171" t="s">
        <v>71</v>
      </c>
      <c r="F87" s="171" t="s">
        <v>40</v>
      </c>
      <c r="G87" s="172" t="s">
        <v>41</v>
      </c>
      <c r="H87" s="172" t="s">
        <v>42</v>
      </c>
      <c r="I87" s="175" t="s">
        <v>259</v>
      </c>
      <c r="J87" s="194" t="s">
        <v>263</v>
      </c>
      <c r="K87" s="195">
        <v>133.15</v>
      </c>
      <c r="L87" s="195">
        <v>133.15</v>
      </c>
      <c r="M87" s="191"/>
      <c r="N87" s="192"/>
      <c r="O87" s="191"/>
      <c r="P87" s="191"/>
      <c r="Q87" s="203">
        <v>30</v>
      </c>
      <c r="R87" s="191" t="s">
        <v>264</v>
      </c>
      <c r="S87" s="175" t="s">
        <v>240</v>
      </c>
    </row>
    <row r="88" ht="60" spans="1:19">
      <c r="A88" s="104">
        <v>83</v>
      </c>
      <c r="B88" s="170">
        <v>6528252021083</v>
      </c>
      <c r="C88" s="88" t="s">
        <v>247</v>
      </c>
      <c r="D88" s="88" t="s">
        <v>38</v>
      </c>
      <c r="E88" s="175" t="s">
        <v>189</v>
      </c>
      <c r="F88" s="175" t="s">
        <v>35</v>
      </c>
      <c r="G88" s="172" t="s">
        <v>41</v>
      </c>
      <c r="H88" s="172" t="s">
        <v>42</v>
      </c>
      <c r="I88" s="175" t="s">
        <v>259</v>
      </c>
      <c r="J88" s="194" t="s">
        <v>265</v>
      </c>
      <c r="K88" s="195">
        <v>158.62</v>
      </c>
      <c r="L88" s="195">
        <v>158.62</v>
      </c>
      <c r="M88" s="191"/>
      <c r="N88" s="192"/>
      <c r="O88" s="191"/>
      <c r="P88" s="191"/>
      <c r="Q88" s="203">
        <v>15</v>
      </c>
      <c r="R88" s="191" t="s">
        <v>266</v>
      </c>
      <c r="S88" s="175" t="s">
        <v>240</v>
      </c>
    </row>
    <row r="89" ht="36" spans="1:19">
      <c r="A89" s="104">
        <v>84</v>
      </c>
      <c r="B89" s="170">
        <v>6528252021084</v>
      </c>
      <c r="C89" s="88" t="s">
        <v>78</v>
      </c>
      <c r="D89" s="88" t="s">
        <v>38</v>
      </c>
      <c r="E89" s="175" t="s">
        <v>39</v>
      </c>
      <c r="F89" s="171" t="s">
        <v>40</v>
      </c>
      <c r="G89" s="172" t="s">
        <v>41</v>
      </c>
      <c r="H89" s="172" t="s">
        <v>42</v>
      </c>
      <c r="I89" s="175" t="s">
        <v>259</v>
      </c>
      <c r="J89" s="194" t="s">
        <v>267</v>
      </c>
      <c r="K89" s="195">
        <v>6</v>
      </c>
      <c r="L89" s="195">
        <v>6</v>
      </c>
      <c r="M89" s="191"/>
      <c r="N89" s="192"/>
      <c r="O89" s="191"/>
      <c r="P89" s="191"/>
      <c r="Q89" s="203">
        <v>40</v>
      </c>
      <c r="R89" s="191" t="s">
        <v>268</v>
      </c>
      <c r="S89" s="175"/>
    </row>
    <row r="90" ht="84" spans="1:19">
      <c r="A90" s="104">
        <v>85</v>
      </c>
      <c r="B90" s="170">
        <v>6528252021085</v>
      </c>
      <c r="C90" s="89" t="s">
        <v>47</v>
      </c>
      <c r="D90" s="88" t="s">
        <v>38</v>
      </c>
      <c r="E90" s="171" t="s">
        <v>48</v>
      </c>
      <c r="F90" s="171" t="s">
        <v>40</v>
      </c>
      <c r="G90" s="172" t="s">
        <v>41</v>
      </c>
      <c r="H90" s="172" t="s">
        <v>42</v>
      </c>
      <c r="I90" s="175" t="s">
        <v>269</v>
      </c>
      <c r="J90" s="194" t="s">
        <v>270</v>
      </c>
      <c r="K90" s="195">
        <v>71.72</v>
      </c>
      <c r="L90" s="195">
        <v>71.72</v>
      </c>
      <c r="M90" s="191"/>
      <c r="N90" s="192"/>
      <c r="O90" s="191"/>
      <c r="P90" s="191"/>
      <c r="Q90" s="203">
        <v>10</v>
      </c>
      <c r="R90" s="191" t="s">
        <v>271</v>
      </c>
      <c r="S90" s="175" t="s">
        <v>240</v>
      </c>
    </row>
    <row r="91" ht="144" spans="1:19">
      <c r="A91" s="104">
        <v>86</v>
      </c>
      <c r="B91" s="170">
        <v>6528252021086</v>
      </c>
      <c r="C91" s="88" t="s">
        <v>84</v>
      </c>
      <c r="D91" s="88" t="s">
        <v>38</v>
      </c>
      <c r="E91" s="171" t="s">
        <v>71</v>
      </c>
      <c r="F91" s="171" t="s">
        <v>40</v>
      </c>
      <c r="G91" s="172" t="s">
        <v>41</v>
      </c>
      <c r="H91" s="172" t="s">
        <v>42</v>
      </c>
      <c r="I91" s="175" t="s">
        <v>272</v>
      </c>
      <c r="J91" s="194" t="s">
        <v>273</v>
      </c>
      <c r="K91" s="190">
        <v>284.76</v>
      </c>
      <c r="L91" s="190">
        <v>284.76</v>
      </c>
      <c r="M91" s="191"/>
      <c r="N91" s="192"/>
      <c r="O91" s="191"/>
      <c r="P91" s="191"/>
      <c r="Q91" s="203">
        <v>30</v>
      </c>
      <c r="R91" s="191" t="s">
        <v>264</v>
      </c>
      <c r="S91" s="175" t="s">
        <v>240</v>
      </c>
    </row>
    <row r="92" ht="156" spans="1:19">
      <c r="A92" s="104">
        <v>87</v>
      </c>
      <c r="B92" s="170">
        <v>6528252021087</v>
      </c>
      <c r="C92" s="88" t="s">
        <v>84</v>
      </c>
      <c r="D92" s="88" t="s">
        <v>38</v>
      </c>
      <c r="E92" s="171" t="s">
        <v>71</v>
      </c>
      <c r="F92" s="171" t="s">
        <v>40</v>
      </c>
      <c r="G92" s="172" t="s">
        <v>41</v>
      </c>
      <c r="H92" s="172" t="s">
        <v>42</v>
      </c>
      <c r="I92" s="175" t="s">
        <v>272</v>
      </c>
      <c r="J92" s="194" t="s">
        <v>274</v>
      </c>
      <c r="K92" s="190">
        <v>210.03</v>
      </c>
      <c r="L92" s="190">
        <v>210.03</v>
      </c>
      <c r="M92" s="191"/>
      <c r="N92" s="192"/>
      <c r="O92" s="191"/>
      <c r="P92" s="191"/>
      <c r="Q92" s="203">
        <v>30</v>
      </c>
      <c r="R92" s="191" t="s">
        <v>261</v>
      </c>
      <c r="S92" s="175" t="s">
        <v>240</v>
      </c>
    </row>
    <row r="93" ht="228" spans="1:19">
      <c r="A93" s="104">
        <v>88</v>
      </c>
      <c r="B93" s="170">
        <v>6528252021088</v>
      </c>
      <c r="C93" s="88" t="s">
        <v>70</v>
      </c>
      <c r="D93" s="88" t="s">
        <v>38</v>
      </c>
      <c r="E93" s="171" t="s">
        <v>71</v>
      </c>
      <c r="F93" s="171" t="s">
        <v>40</v>
      </c>
      <c r="G93" s="172" t="s">
        <v>41</v>
      </c>
      <c r="H93" s="172" t="s">
        <v>42</v>
      </c>
      <c r="I93" s="175" t="s">
        <v>272</v>
      </c>
      <c r="J93" s="194" t="s">
        <v>263</v>
      </c>
      <c r="K93" s="195">
        <v>133.15</v>
      </c>
      <c r="L93" s="195">
        <v>133.15</v>
      </c>
      <c r="M93" s="191"/>
      <c r="N93" s="192"/>
      <c r="O93" s="191"/>
      <c r="P93" s="191"/>
      <c r="Q93" s="203">
        <v>30</v>
      </c>
      <c r="R93" s="191" t="s">
        <v>264</v>
      </c>
      <c r="S93" s="175" t="s">
        <v>240</v>
      </c>
    </row>
    <row r="94" ht="72" spans="1:19">
      <c r="A94" s="104">
        <v>89</v>
      </c>
      <c r="B94" s="170">
        <v>6528252021089</v>
      </c>
      <c r="C94" s="89" t="s">
        <v>47</v>
      </c>
      <c r="D94" s="88" t="s">
        <v>38</v>
      </c>
      <c r="E94" s="171" t="s">
        <v>48</v>
      </c>
      <c r="F94" s="171" t="s">
        <v>40</v>
      </c>
      <c r="G94" s="172" t="s">
        <v>41</v>
      </c>
      <c r="H94" s="172" t="s">
        <v>42</v>
      </c>
      <c r="I94" s="175" t="s">
        <v>275</v>
      </c>
      <c r="J94" s="194" t="s">
        <v>276</v>
      </c>
      <c r="K94" s="195">
        <v>171.18</v>
      </c>
      <c r="L94" s="195">
        <v>171.18</v>
      </c>
      <c r="M94" s="191"/>
      <c r="N94" s="192"/>
      <c r="O94" s="191"/>
      <c r="P94" s="191"/>
      <c r="Q94" s="203">
        <v>20</v>
      </c>
      <c r="R94" s="191" t="s">
        <v>277</v>
      </c>
      <c r="S94" s="175" t="s">
        <v>240</v>
      </c>
    </row>
    <row r="95" ht="84" spans="1:19">
      <c r="A95" s="104">
        <v>90</v>
      </c>
      <c r="B95" s="170">
        <v>6528252021090</v>
      </c>
      <c r="C95" s="89" t="s">
        <v>47</v>
      </c>
      <c r="D95" s="88" t="s">
        <v>38</v>
      </c>
      <c r="E95" s="171" t="s">
        <v>48</v>
      </c>
      <c r="F95" s="171" t="s">
        <v>40</v>
      </c>
      <c r="G95" s="172" t="s">
        <v>41</v>
      </c>
      <c r="H95" s="172" t="s">
        <v>42</v>
      </c>
      <c r="I95" s="175" t="s">
        <v>275</v>
      </c>
      <c r="J95" s="194" t="s">
        <v>278</v>
      </c>
      <c r="K95" s="195">
        <v>212.48</v>
      </c>
      <c r="L95" s="195">
        <v>212.48</v>
      </c>
      <c r="M95" s="191"/>
      <c r="N95" s="192"/>
      <c r="O95" s="191"/>
      <c r="P95" s="191"/>
      <c r="Q95" s="203">
        <v>20</v>
      </c>
      <c r="R95" s="191" t="s">
        <v>277</v>
      </c>
      <c r="S95" s="175" t="s">
        <v>240</v>
      </c>
    </row>
    <row r="96" ht="84" spans="1:19">
      <c r="A96" s="104">
        <v>91</v>
      </c>
      <c r="B96" s="170">
        <v>6528252021091</v>
      </c>
      <c r="C96" s="88" t="s">
        <v>98</v>
      </c>
      <c r="D96" s="88" t="s">
        <v>38</v>
      </c>
      <c r="E96" s="171" t="s">
        <v>71</v>
      </c>
      <c r="F96" s="171" t="s">
        <v>40</v>
      </c>
      <c r="G96" s="172" t="s">
        <v>41</v>
      </c>
      <c r="H96" s="172" t="s">
        <v>42</v>
      </c>
      <c r="I96" s="175" t="s">
        <v>279</v>
      </c>
      <c r="J96" s="194" t="s">
        <v>280</v>
      </c>
      <c r="K96" s="195">
        <v>180</v>
      </c>
      <c r="L96" s="195">
        <v>180</v>
      </c>
      <c r="M96" s="191"/>
      <c r="N96" s="192"/>
      <c r="O96" s="191"/>
      <c r="P96" s="191"/>
      <c r="Q96" s="203">
        <v>60</v>
      </c>
      <c r="R96" s="191" t="s">
        <v>255</v>
      </c>
      <c r="S96" s="175" t="s">
        <v>240</v>
      </c>
    </row>
    <row r="97" ht="72" spans="1:19">
      <c r="A97" s="104">
        <v>92</v>
      </c>
      <c r="B97" s="170">
        <v>6528252021092</v>
      </c>
      <c r="C97" s="45" t="s">
        <v>281</v>
      </c>
      <c r="D97" s="204" t="s">
        <v>38</v>
      </c>
      <c r="E97" s="175" t="s">
        <v>116</v>
      </c>
      <c r="F97" s="175" t="s">
        <v>35</v>
      </c>
      <c r="G97" s="172" t="s">
        <v>41</v>
      </c>
      <c r="H97" s="172" t="s">
        <v>42</v>
      </c>
      <c r="I97" s="175" t="s">
        <v>237</v>
      </c>
      <c r="J97" s="194" t="s">
        <v>282</v>
      </c>
      <c r="K97" s="191">
        <v>289.6</v>
      </c>
      <c r="L97" s="191">
        <v>289.6</v>
      </c>
      <c r="M97" s="191"/>
      <c r="N97" s="192"/>
      <c r="O97" s="191"/>
      <c r="P97" s="191"/>
      <c r="Q97" s="203">
        <v>10</v>
      </c>
      <c r="R97" s="191" t="s">
        <v>283</v>
      </c>
      <c r="S97" s="175" t="s">
        <v>240</v>
      </c>
    </row>
    <row r="98" ht="48" spans="1:19">
      <c r="A98" s="104">
        <v>93</v>
      </c>
      <c r="B98" s="170">
        <v>6528252021093</v>
      </c>
      <c r="C98" s="45" t="s">
        <v>281</v>
      </c>
      <c r="D98" s="204" t="s">
        <v>38</v>
      </c>
      <c r="E98" s="175" t="s">
        <v>116</v>
      </c>
      <c r="F98" s="175" t="s">
        <v>35</v>
      </c>
      <c r="G98" s="172" t="s">
        <v>41</v>
      </c>
      <c r="H98" s="172" t="s">
        <v>42</v>
      </c>
      <c r="I98" s="175" t="s">
        <v>284</v>
      </c>
      <c r="J98" s="194" t="s">
        <v>285</v>
      </c>
      <c r="K98" s="191">
        <v>280</v>
      </c>
      <c r="L98" s="191">
        <v>280</v>
      </c>
      <c r="M98" s="191"/>
      <c r="N98" s="192"/>
      <c r="O98" s="191"/>
      <c r="P98" s="191"/>
      <c r="Q98" s="203">
        <v>10</v>
      </c>
      <c r="R98" s="191" t="s">
        <v>286</v>
      </c>
      <c r="S98" s="175" t="s">
        <v>130</v>
      </c>
    </row>
    <row r="99" ht="48" spans="1:19">
      <c r="A99" s="104">
        <v>94</v>
      </c>
      <c r="B99" s="170">
        <v>6528252021094</v>
      </c>
      <c r="C99" s="45" t="s">
        <v>281</v>
      </c>
      <c r="D99" s="204" t="s">
        <v>38</v>
      </c>
      <c r="E99" s="175" t="s">
        <v>116</v>
      </c>
      <c r="F99" s="175" t="s">
        <v>35</v>
      </c>
      <c r="G99" s="172" t="s">
        <v>41</v>
      </c>
      <c r="H99" s="172" t="s">
        <v>42</v>
      </c>
      <c r="I99" s="175" t="s">
        <v>284</v>
      </c>
      <c r="J99" s="194" t="s">
        <v>287</v>
      </c>
      <c r="K99" s="191">
        <v>60</v>
      </c>
      <c r="L99" s="191">
        <v>60</v>
      </c>
      <c r="M99" s="191"/>
      <c r="N99" s="192"/>
      <c r="O99" s="191"/>
      <c r="P99" s="191"/>
      <c r="Q99" s="203">
        <v>10</v>
      </c>
      <c r="R99" s="191" t="s">
        <v>286</v>
      </c>
      <c r="S99" s="175" t="s">
        <v>130</v>
      </c>
    </row>
    <row r="100" ht="48" spans="1:19">
      <c r="A100" s="104">
        <v>95</v>
      </c>
      <c r="B100" s="170">
        <v>6528252021095</v>
      </c>
      <c r="C100" s="88" t="s">
        <v>126</v>
      </c>
      <c r="D100" s="88" t="s">
        <v>38</v>
      </c>
      <c r="E100" s="171" t="s">
        <v>71</v>
      </c>
      <c r="F100" s="171" t="s">
        <v>40</v>
      </c>
      <c r="G100" s="172" t="s">
        <v>41</v>
      </c>
      <c r="H100" s="172" t="s">
        <v>42</v>
      </c>
      <c r="I100" s="175" t="s">
        <v>288</v>
      </c>
      <c r="J100" s="194" t="s">
        <v>289</v>
      </c>
      <c r="K100" s="195">
        <v>55.6</v>
      </c>
      <c r="L100" s="195">
        <v>55.6</v>
      </c>
      <c r="M100" s="191"/>
      <c r="N100" s="192"/>
      <c r="O100" s="191"/>
      <c r="P100" s="191"/>
      <c r="Q100" s="203">
        <v>21</v>
      </c>
      <c r="R100" s="191" t="s">
        <v>290</v>
      </c>
      <c r="S100" s="175" t="s">
        <v>291</v>
      </c>
    </row>
    <row r="101" ht="24" spans="1:19">
      <c r="A101" s="104">
        <v>96</v>
      </c>
      <c r="B101" s="170">
        <v>6528252021096</v>
      </c>
      <c r="C101" s="88" t="s">
        <v>292</v>
      </c>
      <c r="D101" s="88" t="s">
        <v>38</v>
      </c>
      <c r="E101" s="175" t="s">
        <v>189</v>
      </c>
      <c r="F101" s="175" t="s">
        <v>35</v>
      </c>
      <c r="G101" s="172" t="s">
        <v>41</v>
      </c>
      <c r="H101" s="172" t="s">
        <v>42</v>
      </c>
      <c r="I101" s="175" t="s">
        <v>288</v>
      </c>
      <c r="J101" s="194" t="s">
        <v>293</v>
      </c>
      <c r="K101" s="195">
        <v>33</v>
      </c>
      <c r="L101" s="195">
        <v>33</v>
      </c>
      <c r="M101" s="191"/>
      <c r="N101" s="192"/>
      <c r="O101" s="191"/>
      <c r="P101" s="191"/>
      <c r="Q101" s="203">
        <v>21</v>
      </c>
      <c r="R101" s="191" t="s">
        <v>294</v>
      </c>
      <c r="S101" s="175" t="s">
        <v>291</v>
      </c>
    </row>
    <row r="102" ht="72" spans="1:19">
      <c r="A102" s="104">
        <v>97</v>
      </c>
      <c r="B102" s="170">
        <v>6528252021097</v>
      </c>
      <c r="C102" s="88" t="s">
        <v>98</v>
      </c>
      <c r="D102" s="88" t="s">
        <v>38</v>
      </c>
      <c r="E102" s="171" t="s">
        <v>71</v>
      </c>
      <c r="F102" s="171" t="s">
        <v>40</v>
      </c>
      <c r="G102" s="172" t="s">
        <v>41</v>
      </c>
      <c r="H102" s="172" t="s">
        <v>42</v>
      </c>
      <c r="I102" s="175" t="s">
        <v>288</v>
      </c>
      <c r="J102" s="194" t="s">
        <v>295</v>
      </c>
      <c r="K102" s="195">
        <v>156</v>
      </c>
      <c r="L102" s="195">
        <v>156</v>
      </c>
      <c r="M102" s="191"/>
      <c r="N102" s="192"/>
      <c r="O102" s="191"/>
      <c r="P102" s="191"/>
      <c r="Q102" s="203">
        <v>30</v>
      </c>
      <c r="R102" s="191" t="s">
        <v>207</v>
      </c>
      <c r="S102" s="175" t="s">
        <v>291</v>
      </c>
    </row>
    <row r="103" ht="60" spans="1:19">
      <c r="A103" s="104">
        <v>98</v>
      </c>
      <c r="B103" s="170">
        <v>6528252021098</v>
      </c>
      <c r="C103" s="88" t="s">
        <v>296</v>
      </c>
      <c r="D103" s="88" t="s">
        <v>38</v>
      </c>
      <c r="E103" s="175" t="s">
        <v>111</v>
      </c>
      <c r="F103" s="175" t="s">
        <v>40</v>
      </c>
      <c r="G103" s="172" t="s">
        <v>41</v>
      </c>
      <c r="H103" s="172" t="s">
        <v>42</v>
      </c>
      <c r="I103" s="175" t="s">
        <v>297</v>
      </c>
      <c r="J103" s="194" t="s">
        <v>298</v>
      </c>
      <c r="K103" s="195">
        <v>7.1</v>
      </c>
      <c r="L103" s="195">
        <v>7.1</v>
      </c>
      <c r="M103" s="191"/>
      <c r="N103" s="192"/>
      <c r="O103" s="191"/>
      <c r="P103" s="191"/>
      <c r="Q103" s="203">
        <v>145</v>
      </c>
      <c r="R103" s="191" t="s">
        <v>299</v>
      </c>
      <c r="S103" s="175" t="s">
        <v>291</v>
      </c>
    </row>
    <row r="104" ht="36" spans="1:19">
      <c r="A104" s="104">
        <v>99</v>
      </c>
      <c r="B104" s="170">
        <v>6528252021099</v>
      </c>
      <c r="C104" s="88" t="s">
        <v>300</v>
      </c>
      <c r="D104" s="88" t="s">
        <v>38</v>
      </c>
      <c r="E104" s="171" t="s">
        <v>92</v>
      </c>
      <c r="F104" s="171" t="s">
        <v>35</v>
      </c>
      <c r="G104" s="172" t="s">
        <v>41</v>
      </c>
      <c r="H104" s="172" t="s">
        <v>42</v>
      </c>
      <c r="I104" s="175" t="s">
        <v>301</v>
      </c>
      <c r="J104" s="194" t="s">
        <v>302</v>
      </c>
      <c r="K104" s="195">
        <v>16</v>
      </c>
      <c r="L104" s="195">
        <v>16</v>
      </c>
      <c r="M104" s="191"/>
      <c r="N104" s="192"/>
      <c r="O104" s="191"/>
      <c r="P104" s="191"/>
      <c r="Q104" s="203">
        <v>20</v>
      </c>
      <c r="R104" s="191" t="s">
        <v>303</v>
      </c>
      <c r="S104" s="175" t="s">
        <v>291</v>
      </c>
    </row>
    <row r="105" ht="108" spans="1:19">
      <c r="A105" s="104">
        <v>100</v>
      </c>
      <c r="B105" s="170">
        <v>6528252021100</v>
      </c>
      <c r="C105" s="88" t="s">
        <v>300</v>
      </c>
      <c r="D105" s="88" t="s">
        <v>38</v>
      </c>
      <c r="E105" s="171" t="s">
        <v>92</v>
      </c>
      <c r="F105" s="171" t="s">
        <v>35</v>
      </c>
      <c r="G105" s="172" t="s">
        <v>41</v>
      </c>
      <c r="H105" s="172" t="s">
        <v>42</v>
      </c>
      <c r="I105" s="175" t="s">
        <v>301</v>
      </c>
      <c r="J105" s="194" t="s">
        <v>304</v>
      </c>
      <c r="K105" s="195">
        <v>55.2</v>
      </c>
      <c r="L105" s="195">
        <v>55.2</v>
      </c>
      <c r="M105" s="191"/>
      <c r="N105" s="192"/>
      <c r="O105" s="191"/>
      <c r="P105" s="191"/>
      <c r="Q105" s="203">
        <v>100</v>
      </c>
      <c r="R105" s="191" t="s">
        <v>305</v>
      </c>
      <c r="S105" s="175" t="s">
        <v>291</v>
      </c>
    </row>
    <row r="106" ht="48" spans="1:19">
      <c r="A106" s="104">
        <v>101</v>
      </c>
      <c r="B106" s="170">
        <v>6528252021101</v>
      </c>
      <c r="C106" s="89" t="s">
        <v>47</v>
      </c>
      <c r="D106" s="88" t="s">
        <v>38</v>
      </c>
      <c r="E106" s="171" t="s">
        <v>48</v>
      </c>
      <c r="F106" s="171" t="s">
        <v>40</v>
      </c>
      <c r="G106" s="172" t="s">
        <v>41</v>
      </c>
      <c r="H106" s="172" t="s">
        <v>42</v>
      </c>
      <c r="I106" s="175" t="s">
        <v>301</v>
      </c>
      <c r="J106" s="194" t="s">
        <v>306</v>
      </c>
      <c r="K106" s="195">
        <v>81.55</v>
      </c>
      <c r="L106" s="195">
        <v>81.55</v>
      </c>
      <c r="M106" s="191"/>
      <c r="N106" s="192"/>
      <c r="O106" s="191"/>
      <c r="P106" s="191"/>
      <c r="Q106" s="203">
        <v>45</v>
      </c>
      <c r="R106" s="191" t="s">
        <v>307</v>
      </c>
      <c r="S106" s="175" t="s">
        <v>291</v>
      </c>
    </row>
    <row r="107" ht="36" spans="1:19">
      <c r="A107" s="104">
        <v>102</v>
      </c>
      <c r="B107" s="170">
        <v>6528252021102</v>
      </c>
      <c r="C107" s="88" t="s">
        <v>292</v>
      </c>
      <c r="D107" s="88" t="s">
        <v>38</v>
      </c>
      <c r="E107" s="175" t="s">
        <v>189</v>
      </c>
      <c r="F107" s="175" t="s">
        <v>35</v>
      </c>
      <c r="G107" s="172" t="s">
        <v>41</v>
      </c>
      <c r="H107" s="172" t="s">
        <v>42</v>
      </c>
      <c r="I107" s="175" t="s">
        <v>301</v>
      </c>
      <c r="J107" s="194" t="s">
        <v>308</v>
      </c>
      <c r="K107" s="195">
        <v>90</v>
      </c>
      <c r="L107" s="195">
        <v>90</v>
      </c>
      <c r="M107" s="191"/>
      <c r="N107" s="192"/>
      <c r="O107" s="191"/>
      <c r="P107" s="191"/>
      <c r="Q107" s="203">
        <v>30</v>
      </c>
      <c r="R107" s="191" t="s">
        <v>294</v>
      </c>
      <c r="S107" s="175" t="s">
        <v>291</v>
      </c>
    </row>
    <row r="108" ht="72" spans="1:19">
      <c r="A108" s="104">
        <v>103</v>
      </c>
      <c r="B108" s="170">
        <v>6528252021103</v>
      </c>
      <c r="C108" s="88" t="s">
        <v>98</v>
      </c>
      <c r="D108" s="88" t="s">
        <v>38</v>
      </c>
      <c r="E108" s="171" t="s">
        <v>71</v>
      </c>
      <c r="F108" s="171" t="s">
        <v>40</v>
      </c>
      <c r="G108" s="172" t="s">
        <v>41</v>
      </c>
      <c r="H108" s="172" t="s">
        <v>42</v>
      </c>
      <c r="I108" s="175" t="s">
        <v>301</v>
      </c>
      <c r="J108" s="194" t="s">
        <v>295</v>
      </c>
      <c r="K108" s="195">
        <v>156</v>
      </c>
      <c r="L108" s="195">
        <v>156</v>
      </c>
      <c r="M108" s="191"/>
      <c r="N108" s="192"/>
      <c r="O108" s="191"/>
      <c r="P108" s="191"/>
      <c r="Q108" s="203">
        <v>76</v>
      </c>
      <c r="R108" s="191" t="s">
        <v>207</v>
      </c>
      <c r="S108" s="175" t="s">
        <v>291</v>
      </c>
    </row>
    <row r="109" ht="60" spans="1:19">
      <c r="A109" s="104">
        <v>104</v>
      </c>
      <c r="B109" s="170">
        <v>6528252021104</v>
      </c>
      <c r="C109" s="88" t="s">
        <v>300</v>
      </c>
      <c r="D109" s="88" t="s">
        <v>38</v>
      </c>
      <c r="E109" s="171" t="s">
        <v>92</v>
      </c>
      <c r="F109" s="171" t="s">
        <v>35</v>
      </c>
      <c r="G109" s="172" t="s">
        <v>41</v>
      </c>
      <c r="H109" s="172" t="s">
        <v>42</v>
      </c>
      <c r="I109" s="175" t="s">
        <v>309</v>
      </c>
      <c r="J109" s="194" t="s">
        <v>310</v>
      </c>
      <c r="K109" s="195">
        <v>8.2</v>
      </c>
      <c r="L109" s="195">
        <v>8.2</v>
      </c>
      <c r="M109" s="191"/>
      <c r="N109" s="192"/>
      <c r="O109" s="191"/>
      <c r="P109" s="191"/>
      <c r="Q109" s="203">
        <v>20</v>
      </c>
      <c r="R109" s="191" t="s">
        <v>311</v>
      </c>
      <c r="S109" s="175" t="s">
        <v>291</v>
      </c>
    </row>
    <row r="110" ht="36" spans="1:19">
      <c r="A110" s="104">
        <v>105</v>
      </c>
      <c r="B110" s="170">
        <v>6528252021105</v>
      </c>
      <c r="C110" s="89" t="s">
        <v>47</v>
      </c>
      <c r="D110" s="88" t="s">
        <v>38</v>
      </c>
      <c r="E110" s="171" t="s">
        <v>48</v>
      </c>
      <c r="F110" s="171" t="s">
        <v>40</v>
      </c>
      <c r="G110" s="172" t="s">
        <v>41</v>
      </c>
      <c r="H110" s="172" t="s">
        <v>42</v>
      </c>
      <c r="I110" s="175" t="s">
        <v>309</v>
      </c>
      <c r="J110" s="194" t="s">
        <v>312</v>
      </c>
      <c r="K110" s="195">
        <v>140</v>
      </c>
      <c r="L110" s="195">
        <v>140</v>
      </c>
      <c r="M110" s="191"/>
      <c r="N110" s="192"/>
      <c r="O110" s="191"/>
      <c r="P110" s="191"/>
      <c r="Q110" s="203">
        <v>40</v>
      </c>
      <c r="R110" s="191" t="s">
        <v>307</v>
      </c>
      <c r="S110" s="175" t="s">
        <v>291</v>
      </c>
    </row>
    <row r="111" ht="72" spans="1:19">
      <c r="A111" s="104">
        <v>106</v>
      </c>
      <c r="B111" s="170">
        <v>6528252021106</v>
      </c>
      <c r="C111" s="88" t="s">
        <v>98</v>
      </c>
      <c r="D111" s="88" t="s">
        <v>38</v>
      </c>
      <c r="E111" s="171" t="s">
        <v>71</v>
      </c>
      <c r="F111" s="171" t="s">
        <v>40</v>
      </c>
      <c r="G111" s="172" t="s">
        <v>41</v>
      </c>
      <c r="H111" s="172" t="s">
        <v>42</v>
      </c>
      <c r="I111" s="175" t="s">
        <v>309</v>
      </c>
      <c r="J111" s="194" t="s">
        <v>295</v>
      </c>
      <c r="K111" s="195">
        <v>156</v>
      </c>
      <c r="L111" s="195">
        <v>156</v>
      </c>
      <c r="M111" s="191"/>
      <c r="N111" s="192"/>
      <c r="O111" s="191"/>
      <c r="P111" s="191"/>
      <c r="Q111" s="203">
        <v>35</v>
      </c>
      <c r="R111" s="191" t="s">
        <v>207</v>
      </c>
      <c r="S111" s="175" t="s">
        <v>291</v>
      </c>
    </row>
    <row r="112" ht="228" spans="1:19">
      <c r="A112" s="104">
        <v>107</v>
      </c>
      <c r="B112" s="170">
        <v>6528252021107</v>
      </c>
      <c r="C112" s="88" t="s">
        <v>84</v>
      </c>
      <c r="D112" s="88" t="s">
        <v>38</v>
      </c>
      <c r="E112" s="171" t="s">
        <v>71</v>
      </c>
      <c r="F112" s="171" t="s">
        <v>40</v>
      </c>
      <c r="G112" s="172" t="s">
        <v>41</v>
      </c>
      <c r="H112" s="172" t="s">
        <v>42</v>
      </c>
      <c r="I112" s="175" t="s">
        <v>313</v>
      </c>
      <c r="J112" s="194" t="s">
        <v>314</v>
      </c>
      <c r="K112" s="195">
        <v>197.6</v>
      </c>
      <c r="L112" s="195">
        <v>197.6</v>
      </c>
      <c r="M112" s="191"/>
      <c r="N112" s="192"/>
      <c r="O112" s="191"/>
      <c r="P112" s="191"/>
      <c r="Q112" s="203">
        <v>40</v>
      </c>
      <c r="R112" s="191" t="s">
        <v>315</v>
      </c>
      <c r="S112" s="175" t="s">
        <v>291</v>
      </c>
    </row>
    <row r="113" ht="60" spans="1:19">
      <c r="A113" s="104">
        <v>108</v>
      </c>
      <c r="B113" s="170">
        <v>6528252021108</v>
      </c>
      <c r="C113" s="88" t="s">
        <v>84</v>
      </c>
      <c r="D113" s="88" t="s">
        <v>38</v>
      </c>
      <c r="E113" s="171" t="s">
        <v>71</v>
      </c>
      <c r="F113" s="171" t="s">
        <v>40</v>
      </c>
      <c r="G113" s="172" t="s">
        <v>41</v>
      </c>
      <c r="H113" s="172" t="s">
        <v>42</v>
      </c>
      <c r="I113" s="175" t="s">
        <v>313</v>
      </c>
      <c r="J113" s="194" t="s">
        <v>316</v>
      </c>
      <c r="K113" s="195">
        <v>25</v>
      </c>
      <c r="L113" s="195">
        <v>25</v>
      </c>
      <c r="M113" s="191"/>
      <c r="N113" s="192"/>
      <c r="O113" s="191"/>
      <c r="P113" s="191"/>
      <c r="Q113" s="203">
        <v>40</v>
      </c>
      <c r="R113" s="191" t="s">
        <v>315</v>
      </c>
      <c r="S113" s="175" t="s">
        <v>291</v>
      </c>
    </row>
    <row r="114" ht="156" spans="1:19">
      <c r="A114" s="104">
        <v>109</v>
      </c>
      <c r="B114" s="170">
        <v>6528252021109</v>
      </c>
      <c r="C114" s="88" t="s">
        <v>70</v>
      </c>
      <c r="D114" s="88" t="s">
        <v>38</v>
      </c>
      <c r="E114" s="171" t="s">
        <v>71</v>
      </c>
      <c r="F114" s="171" t="s">
        <v>40</v>
      </c>
      <c r="G114" s="172" t="s">
        <v>41</v>
      </c>
      <c r="H114" s="172" t="s">
        <v>42</v>
      </c>
      <c r="I114" s="175" t="s">
        <v>313</v>
      </c>
      <c r="J114" s="194" t="s">
        <v>317</v>
      </c>
      <c r="K114" s="195">
        <v>65.8</v>
      </c>
      <c r="L114" s="195">
        <v>65.8</v>
      </c>
      <c r="M114" s="191"/>
      <c r="N114" s="192"/>
      <c r="O114" s="191"/>
      <c r="P114" s="191"/>
      <c r="Q114" s="203">
        <v>40</v>
      </c>
      <c r="R114" s="191" t="s">
        <v>315</v>
      </c>
      <c r="S114" s="175" t="s">
        <v>291</v>
      </c>
    </row>
    <row r="115" ht="60" spans="1:19">
      <c r="A115" s="104">
        <v>110</v>
      </c>
      <c r="B115" s="170">
        <v>6528252021110</v>
      </c>
      <c r="C115" s="88" t="s">
        <v>84</v>
      </c>
      <c r="D115" s="88" t="s">
        <v>38</v>
      </c>
      <c r="E115" s="171" t="s">
        <v>71</v>
      </c>
      <c r="F115" s="171" t="s">
        <v>40</v>
      </c>
      <c r="G115" s="172" t="s">
        <v>41</v>
      </c>
      <c r="H115" s="172" t="s">
        <v>42</v>
      </c>
      <c r="I115" s="175" t="s">
        <v>313</v>
      </c>
      <c r="J115" s="194" t="s">
        <v>318</v>
      </c>
      <c r="K115" s="195">
        <v>108</v>
      </c>
      <c r="L115" s="195">
        <v>108</v>
      </c>
      <c r="M115" s="191"/>
      <c r="N115" s="192"/>
      <c r="O115" s="191"/>
      <c r="P115" s="191"/>
      <c r="Q115" s="203">
        <v>92</v>
      </c>
      <c r="R115" s="191" t="s">
        <v>315</v>
      </c>
      <c r="S115" s="175" t="s">
        <v>291</v>
      </c>
    </row>
    <row r="116" ht="60" spans="1:19">
      <c r="A116" s="104">
        <v>111</v>
      </c>
      <c r="B116" s="170">
        <v>6528252021111</v>
      </c>
      <c r="C116" s="89" t="s">
        <v>47</v>
      </c>
      <c r="D116" s="88" t="s">
        <v>38</v>
      </c>
      <c r="E116" s="171" t="s">
        <v>48</v>
      </c>
      <c r="F116" s="171" t="s">
        <v>40</v>
      </c>
      <c r="G116" s="172" t="s">
        <v>41</v>
      </c>
      <c r="H116" s="172" t="s">
        <v>42</v>
      </c>
      <c r="I116" s="175" t="s">
        <v>313</v>
      </c>
      <c r="J116" s="194" t="s">
        <v>319</v>
      </c>
      <c r="K116" s="195">
        <v>163.5</v>
      </c>
      <c r="L116" s="195">
        <v>163.5</v>
      </c>
      <c r="M116" s="191"/>
      <c r="N116" s="192"/>
      <c r="O116" s="191"/>
      <c r="P116" s="191"/>
      <c r="Q116" s="203">
        <v>114</v>
      </c>
      <c r="R116" s="191" t="s">
        <v>307</v>
      </c>
      <c r="S116" s="175" t="s">
        <v>291</v>
      </c>
    </row>
    <row r="117" ht="84" spans="1:19">
      <c r="A117" s="104">
        <v>112</v>
      </c>
      <c r="B117" s="170">
        <v>6528252021112</v>
      </c>
      <c r="C117" s="88" t="s">
        <v>300</v>
      </c>
      <c r="D117" s="88" t="s">
        <v>38</v>
      </c>
      <c r="E117" s="171" t="s">
        <v>92</v>
      </c>
      <c r="F117" s="171" t="s">
        <v>35</v>
      </c>
      <c r="G117" s="172" t="s">
        <v>41</v>
      </c>
      <c r="H117" s="172" t="s">
        <v>42</v>
      </c>
      <c r="I117" s="175" t="s">
        <v>320</v>
      </c>
      <c r="J117" s="194" t="s">
        <v>321</v>
      </c>
      <c r="K117" s="195">
        <v>16</v>
      </c>
      <c r="L117" s="195">
        <v>16</v>
      </c>
      <c r="M117" s="191"/>
      <c r="N117" s="192"/>
      <c r="O117" s="191"/>
      <c r="P117" s="191"/>
      <c r="Q117" s="203">
        <v>26</v>
      </c>
      <c r="R117" s="191" t="s">
        <v>322</v>
      </c>
      <c r="S117" s="175" t="s">
        <v>291</v>
      </c>
    </row>
    <row r="118" ht="60" spans="1:19">
      <c r="A118" s="104">
        <v>113</v>
      </c>
      <c r="B118" s="170">
        <v>6528252021113</v>
      </c>
      <c r="C118" s="174" t="s">
        <v>95</v>
      </c>
      <c r="D118" s="88" t="s">
        <v>38</v>
      </c>
      <c r="E118" s="171" t="s">
        <v>71</v>
      </c>
      <c r="F118" s="171" t="s">
        <v>40</v>
      </c>
      <c r="G118" s="172" t="s">
        <v>41</v>
      </c>
      <c r="H118" s="172" t="s">
        <v>42</v>
      </c>
      <c r="I118" s="175" t="s">
        <v>320</v>
      </c>
      <c r="J118" s="194" t="s">
        <v>323</v>
      </c>
      <c r="K118" s="195">
        <v>45</v>
      </c>
      <c r="L118" s="195">
        <v>45</v>
      </c>
      <c r="M118" s="191"/>
      <c r="N118" s="192"/>
      <c r="O118" s="191"/>
      <c r="P118" s="191"/>
      <c r="Q118" s="203">
        <v>67</v>
      </c>
      <c r="R118" s="191" t="s">
        <v>324</v>
      </c>
      <c r="S118" s="175" t="s">
        <v>291</v>
      </c>
    </row>
    <row r="119" ht="60" spans="1:19">
      <c r="A119" s="104">
        <v>114</v>
      </c>
      <c r="B119" s="170">
        <v>6528252021114</v>
      </c>
      <c r="C119" s="88" t="s">
        <v>126</v>
      </c>
      <c r="D119" s="88" t="s">
        <v>38</v>
      </c>
      <c r="E119" s="171" t="s">
        <v>71</v>
      </c>
      <c r="F119" s="171" t="s">
        <v>40</v>
      </c>
      <c r="G119" s="172" t="s">
        <v>41</v>
      </c>
      <c r="H119" s="172" t="s">
        <v>42</v>
      </c>
      <c r="I119" s="175" t="s">
        <v>320</v>
      </c>
      <c r="J119" s="194" t="s">
        <v>325</v>
      </c>
      <c r="K119" s="195">
        <v>159</v>
      </c>
      <c r="L119" s="195">
        <v>159</v>
      </c>
      <c r="M119" s="191"/>
      <c r="N119" s="192"/>
      <c r="O119" s="191"/>
      <c r="P119" s="191"/>
      <c r="Q119" s="203">
        <v>60</v>
      </c>
      <c r="R119" s="191" t="s">
        <v>326</v>
      </c>
      <c r="S119" s="175" t="s">
        <v>291</v>
      </c>
    </row>
    <row r="120" ht="71" customHeight="1" spans="1:19">
      <c r="A120" s="104">
        <v>115</v>
      </c>
      <c r="B120" s="170">
        <v>6528252021116</v>
      </c>
      <c r="C120" s="88" t="s">
        <v>292</v>
      </c>
      <c r="D120" s="88" t="s">
        <v>38</v>
      </c>
      <c r="E120" s="175" t="s">
        <v>189</v>
      </c>
      <c r="F120" s="175" t="s">
        <v>35</v>
      </c>
      <c r="G120" s="172" t="s">
        <v>41</v>
      </c>
      <c r="H120" s="172" t="s">
        <v>42</v>
      </c>
      <c r="I120" s="175" t="s">
        <v>320</v>
      </c>
      <c r="J120" s="194" t="s">
        <v>327</v>
      </c>
      <c r="K120" s="195">
        <v>33</v>
      </c>
      <c r="L120" s="195">
        <v>33</v>
      </c>
      <c r="M120" s="191"/>
      <c r="N120" s="192"/>
      <c r="O120" s="191"/>
      <c r="P120" s="191"/>
      <c r="Q120" s="203">
        <v>25</v>
      </c>
      <c r="R120" s="191" t="s">
        <v>294</v>
      </c>
      <c r="S120" s="175" t="s">
        <v>291</v>
      </c>
    </row>
    <row r="121" ht="105" customHeight="1" spans="1:19">
      <c r="A121" s="104">
        <v>116</v>
      </c>
      <c r="B121" s="170">
        <v>6528252021117</v>
      </c>
      <c r="C121" s="88" t="s">
        <v>98</v>
      </c>
      <c r="D121" s="88" t="s">
        <v>38</v>
      </c>
      <c r="E121" s="171" t="s">
        <v>71</v>
      </c>
      <c r="F121" s="171" t="s">
        <v>40</v>
      </c>
      <c r="G121" s="172" t="s">
        <v>41</v>
      </c>
      <c r="H121" s="172" t="s">
        <v>42</v>
      </c>
      <c r="I121" s="175" t="s">
        <v>320</v>
      </c>
      <c r="J121" s="194" t="s">
        <v>295</v>
      </c>
      <c r="K121" s="195">
        <v>156</v>
      </c>
      <c r="L121" s="195">
        <v>156</v>
      </c>
      <c r="M121" s="191"/>
      <c r="N121" s="192"/>
      <c r="O121" s="191"/>
      <c r="P121" s="191"/>
      <c r="Q121" s="203">
        <v>85</v>
      </c>
      <c r="R121" s="191" t="s">
        <v>207</v>
      </c>
      <c r="S121" s="175" t="s">
        <v>291</v>
      </c>
    </row>
    <row r="122" ht="144" spans="1:19">
      <c r="A122" s="104">
        <v>117</v>
      </c>
      <c r="B122" s="170">
        <v>6528252021118</v>
      </c>
      <c r="C122" s="88" t="s">
        <v>70</v>
      </c>
      <c r="D122" s="88" t="s">
        <v>38</v>
      </c>
      <c r="E122" s="171" t="s">
        <v>71</v>
      </c>
      <c r="F122" s="171" t="s">
        <v>40</v>
      </c>
      <c r="G122" s="172" t="s">
        <v>41</v>
      </c>
      <c r="H122" s="172" t="s">
        <v>42</v>
      </c>
      <c r="I122" s="175" t="s">
        <v>328</v>
      </c>
      <c r="J122" s="194" t="s">
        <v>329</v>
      </c>
      <c r="K122" s="195">
        <v>56.8</v>
      </c>
      <c r="L122" s="195">
        <v>56.8</v>
      </c>
      <c r="M122" s="191"/>
      <c r="N122" s="192"/>
      <c r="O122" s="191"/>
      <c r="P122" s="191"/>
      <c r="Q122" s="203">
        <v>120</v>
      </c>
      <c r="R122" s="191" t="s">
        <v>315</v>
      </c>
      <c r="S122" s="175" t="s">
        <v>291</v>
      </c>
    </row>
    <row r="123" ht="24" spans="1:19">
      <c r="A123" s="104">
        <v>118</v>
      </c>
      <c r="B123" s="170">
        <v>6528252021119</v>
      </c>
      <c r="C123" s="89" t="s">
        <v>47</v>
      </c>
      <c r="D123" s="88" t="s">
        <v>38</v>
      </c>
      <c r="E123" s="171" t="s">
        <v>48</v>
      </c>
      <c r="F123" s="171" t="s">
        <v>40</v>
      </c>
      <c r="G123" s="172" t="s">
        <v>41</v>
      </c>
      <c r="H123" s="172" t="s">
        <v>42</v>
      </c>
      <c r="I123" s="175" t="s">
        <v>330</v>
      </c>
      <c r="J123" s="194" t="s">
        <v>331</v>
      </c>
      <c r="K123" s="195">
        <v>159</v>
      </c>
      <c r="L123" s="195">
        <v>159</v>
      </c>
      <c r="M123" s="191"/>
      <c r="N123" s="192"/>
      <c r="O123" s="191"/>
      <c r="P123" s="191"/>
      <c r="Q123" s="203">
        <v>22</v>
      </c>
      <c r="R123" s="191" t="s">
        <v>307</v>
      </c>
      <c r="S123" s="175" t="s">
        <v>291</v>
      </c>
    </row>
    <row r="124" ht="72" spans="1:19">
      <c r="A124" s="104">
        <v>119</v>
      </c>
      <c r="B124" s="170">
        <v>6528252021120</v>
      </c>
      <c r="C124" s="88" t="s">
        <v>98</v>
      </c>
      <c r="D124" s="88" t="s">
        <v>38</v>
      </c>
      <c r="E124" s="171" t="s">
        <v>71</v>
      </c>
      <c r="F124" s="171" t="s">
        <v>40</v>
      </c>
      <c r="G124" s="172" t="s">
        <v>41</v>
      </c>
      <c r="H124" s="172" t="s">
        <v>42</v>
      </c>
      <c r="I124" s="175" t="s">
        <v>330</v>
      </c>
      <c r="J124" s="194" t="s">
        <v>295</v>
      </c>
      <c r="K124" s="195">
        <v>156</v>
      </c>
      <c r="L124" s="195">
        <v>156</v>
      </c>
      <c r="M124" s="191"/>
      <c r="N124" s="192"/>
      <c r="O124" s="191"/>
      <c r="P124" s="191"/>
      <c r="Q124" s="203">
        <v>60</v>
      </c>
      <c r="R124" s="191" t="s">
        <v>207</v>
      </c>
      <c r="S124" s="175" t="s">
        <v>291</v>
      </c>
    </row>
    <row r="125" ht="36" spans="1:19">
      <c r="A125" s="104">
        <v>120</v>
      </c>
      <c r="B125" s="170">
        <v>6528252021121</v>
      </c>
      <c r="C125" s="88" t="s">
        <v>148</v>
      </c>
      <c r="D125" s="88" t="s">
        <v>38</v>
      </c>
      <c r="E125" s="171" t="s">
        <v>48</v>
      </c>
      <c r="F125" s="171" t="s">
        <v>40</v>
      </c>
      <c r="G125" s="172" t="s">
        <v>41</v>
      </c>
      <c r="H125" s="172" t="s">
        <v>42</v>
      </c>
      <c r="I125" s="175" t="s">
        <v>332</v>
      </c>
      <c r="J125" s="194" t="s">
        <v>333</v>
      </c>
      <c r="K125" s="195">
        <v>108</v>
      </c>
      <c r="L125" s="195">
        <v>108</v>
      </c>
      <c r="M125" s="191"/>
      <c r="N125" s="192"/>
      <c r="O125" s="191"/>
      <c r="P125" s="191"/>
      <c r="Q125" s="203">
        <v>126</v>
      </c>
      <c r="R125" s="191" t="s">
        <v>334</v>
      </c>
      <c r="S125" s="175" t="s">
        <v>291</v>
      </c>
    </row>
    <row r="126" ht="144" spans="1:19">
      <c r="A126" s="104">
        <v>121</v>
      </c>
      <c r="B126" s="170">
        <v>6528252021122</v>
      </c>
      <c r="C126" s="88" t="s">
        <v>84</v>
      </c>
      <c r="D126" s="88" t="s">
        <v>38</v>
      </c>
      <c r="E126" s="171" t="s">
        <v>71</v>
      </c>
      <c r="F126" s="171" t="s">
        <v>40</v>
      </c>
      <c r="G126" s="172" t="s">
        <v>41</v>
      </c>
      <c r="H126" s="172" t="s">
        <v>42</v>
      </c>
      <c r="I126" s="175" t="s">
        <v>335</v>
      </c>
      <c r="J126" s="194" t="s">
        <v>336</v>
      </c>
      <c r="K126" s="195">
        <v>109.26</v>
      </c>
      <c r="L126" s="195">
        <v>109.26</v>
      </c>
      <c r="M126" s="191"/>
      <c r="N126" s="192"/>
      <c r="O126" s="191"/>
      <c r="P126" s="191"/>
      <c r="Q126" s="203">
        <v>52</v>
      </c>
      <c r="R126" s="191" t="s">
        <v>315</v>
      </c>
      <c r="S126" s="175" t="s">
        <v>291</v>
      </c>
    </row>
    <row r="127" ht="96" spans="1:19">
      <c r="A127" s="104">
        <v>122</v>
      </c>
      <c r="B127" s="170">
        <v>6528252021123</v>
      </c>
      <c r="C127" s="88" t="s">
        <v>70</v>
      </c>
      <c r="D127" s="88" t="s">
        <v>38</v>
      </c>
      <c r="E127" s="171" t="s">
        <v>71</v>
      </c>
      <c r="F127" s="171" t="s">
        <v>40</v>
      </c>
      <c r="G127" s="172" t="s">
        <v>41</v>
      </c>
      <c r="H127" s="172" t="s">
        <v>42</v>
      </c>
      <c r="I127" s="175" t="s">
        <v>335</v>
      </c>
      <c r="J127" s="194" t="s">
        <v>337</v>
      </c>
      <c r="K127" s="195">
        <v>13.1</v>
      </c>
      <c r="L127" s="195">
        <v>13.1</v>
      </c>
      <c r="M127" s="191"/>
      <c r="N127" s="192"/>
      <c r="O127" s="191"/>
      <c r="P127" s="191"/>
      <c r="Q127" s="203">
        <v>52</v>
      </c>
      <c r="R127" s="191" t="s">
        <v>315</v>
      </c>
      <c r="S127" s="175" t="s">
        <v>291</v>
      </c>
    </row>
    <row r="128" ht="228" spans="1:19">
      <c r="A128" s="104">
        <v>123</v>
      </c>
      <c r="B128" s="170">
        <v>6528252021124</v>
      </c>
      <c r="C128" s="89" t="s">
        <v>84</v>
      </c>
      <c r="D128" s="89" t="s">
        <v>38</v>
      </c>
      <c r="E128" s="171" t="s">
        <v>71</v>
      </c>
      <c r="F128" s="171" t="s">
        <v>40</v>
      </c>
      <c r="G128" s="172" t="s">
        <v>41</v>
      </c>
      <c r="H128" s="172" t="s">
        <v>42</v>
      </c>
      <c r="I128" s="173" t="s">
        <v>338</v>
      </c>
      <c r="J128" s="194" t="s">
        <v>339</v>
      </c>
      <c r="K128" s="205">
        <v>298.41</v>
      </c>
      <c r="L128" s="205">
        <v>298.41</v>
      </c>
      <c r="M128" s="191"/>
      <c r="N128" s="192"/>
      <c r="O128" s="173"/>
      <c r="P128" s="173"/>
      <c r="Q128" s="206">
        <v>12</v>
      </c>
      <c r="R128" s="173" t="s">
        <v>340</v>
      </c>
      <c r="S128" s="173" t="s">
        <v>341</v>
      </c>
    </row>
    <row r="129" ht="96" spans="1:19">
      <c r="A129" s="104">
        <v>124</v>
      </c>
      <c r="B129" s="170">
        <v>6528252021125</v>
      </c>
      <c r="C129" s="89" t="s">
        <v>47</v>
      </c>
      <c r="D129" s="89" t="s">
        <v>38</v>
      </c>
      <c r="E129" s="171" t="s">
        <v>48</v>
      </c>
      <c r="F129" s="171" t="s">
        <v>40</v>
      </c>
      <c r="G129" s="172" t="s">
        <v>41</v>
      </c>
      <c r="H129" s="172" t="s">
        <v>42</v>
      </c>
      <c r="I129" s="173" t="s">
        <v>338</v>
      </c>
      <c r="J129" s="194" t="s">
        <v>342</v>
      </c>
      <c r="K129" s="205">
        <v>107.2</v>
      </c>
      <c r="L129" s="205">
        <v>107.2</v>
      </c>
      <c r="M129" s="191"/>
      <c r="N129" s="192"/>
      <c r="O129" s="173"/>
      <c r="P129" s="173"/>
      <c r="Q129" s="206">
        <v>35</v>
      </c>
      <c r="R129" s="173" t="s">
        <v>343</v>
      </c>
      <c r="S129" s="173" t="s">
        <v>341</v>
      </c>
    </row>
    <row r="130" ht="48" spans="1:19">
      <c r="A130" s="104">
        <v>125</v>
      </c>
      <c r="B130" s="170">
        <v>6528252021126</v>
      </c>
      <c r="C130" s="89" t="s">
        <v>98</v>
      </c>
      <c r="D130" s="204" t="s">
        <v>38</v>
      </c>
      <c r="E130" s="171" t="s">
        <v>71</v>
      </c>
      <c r="F130" s="171" t="s">
        <v>40</v>
      </c>
      <c r="G130" s="172" t="s">
        <v>41</v>
      </c>
      <c r="H130" s="172" t="s">
        <v>42</v>
      </c>
      <c r="I130" s="173" t="s">
        <v>338</v>
      </c>
      <c r="J130" s="194" t="s">
        <v>344</v>
      </c>
      <c r="K130" s="205">
        <v>135</v>
      </c>
      <c r="L130" s="205">
        <v>135</v>
      </c>
      <c r="M130" s="191"/>
      <c r="N130" s="192"/>
      <c r="O130" s="173"/>
      <c r="P130" s="173"/>
      <c r="Q130" s="206">
        <v>70</v>
      </c>
      <c r="R130" s="173" t="s">
        <v>345</v>
      </c>
      <c r="S130" s="173" t="s">
        <v>341</v>
      </c>
    </row>
    <row r="131" ht="48" spans="1:19">
      <c r="A131" s="104">
        <v>126</v>
      </c>
      <c r="B131" s="170">
        <v>6528252021127</v>
      </c>
      <c r="C131" s="89" t="s">
        <v>47</v>
      </c>
      <c r="D131" s="207" t="s">
        <v>38</v>
      </c>
      <c r="E131" s="171" t="s">
        <v>48</v>
      </c>
      <c r="F131" s="171" t="s">
        <v>40</v>
      </c>
      <c r="G131" s="172" t="s">
        <v>41</v>
      </c>
      <c r="H131" s="172" t="s">
        <v>42</v>
      </c>
      <c r="I131" s="173" t="s">
        <v>338</v>
      </c>
      <c r="J131" s="194" t="s">
        <v>346</v>
      </c>
      <c r="K131" s="210">
        <v>147.6</v>
      </c>
      <c r="L131" s="210">
        <v>147.6</v>
      </c>
      <c r="M131" s="191"/>
      <c r="N131" s="192"/>
      <c r="O131" s="192"/>
      <c r="P131" s="192"/>
      <c r="Q131" s="220">
        <v>8</v>
      </c>
      <c r="R131" s="173" t="s">
        <v>347</v>
      </c>
      <c r="S131" s="173" t="s">
        <v>341</v>
      </c>
    </row>
    <row r="132" ht="84" spans="1:19">
      <c r="A132" s="104">
        <v>127</v>
      </c>
      <c r="B132" s="170">
        <v>6528252021128</v>
      </c>
      <c r="C132" s="89" t="s">
        <v>75</v>
      </c>
      <c r="D132" s="204" t="s">
        <v>38</v>
      </c>
      <c r="E132" s="208" t="s">
        <v>39</v>
      </c>
      <c r="F132" s="171" t="s">
        <v>40</v>
      </c>
      <c r="G132" s="172" t="s">
        <v>41</v>
      </c>
      <c r="H132" s="172" t="s">
        <v>42</v>
      </c>
      <c r="I132" s="173" t="s">
        <v>348</v>
      </c>
      <c r="J132" s="194" t="s">
        <v>349</v>
      </c>
      <c r="K132" s="205">
        <v>34</v>
      </c>
      <c r="L132" s="205">
        <v>34</v>
      </c>
      <c r="M132" s="191"/>
      <c r="N132" s="192"/>
      <c r="O132" s="173"/>
      <c r="P132" s="173"/>
      <c r="Q132" s="206">
        <v>45</v>
      </c>
      <c r="R132" s="173" t="s">
        <v>350</v>
      </c>
      <c r="S132" s="173" t="s">
        <v>341</v>
      </c>
    </row>
    <row r="133" ht="300" spans="1:19">
      <c r="A133" s="104">
        <v>128</v>
      </c>
      <c r="B133" s="170">
        <v>6528252021129</v>
      </c>
      <c r="C133" s="209" t="s">
        <v>70</v>
      </c>
      <c r="D133" s="209" t="s">
        <v>38</v>
      </c>
      <c r="E133" s="171" t="s">
        <v>71</v>
      </c>
      <c r="F133" s="171" t="s">
        <v>40</v>
      </c>
      <c r="G133" s="172" t="s">
        <v>41</v>
      </c>
      <c r="H133" s="172" t="s">
        <v>42</v>
      </c>
      <c r="I133" s="211" t="s">
        <v>351</v>
      </c>
      <c r="J133" s="212" t="s">
        <v>352</v>
      </c>
      <c r="K133" s="213">
        <v>187.5</v>
      </c>
      <c r="L133" s="213">
        <v>187.5</v>
      </c>
      <c r="M133" s="191"/>
      <c r="N133" s="192"/>
      <c r="O133" s="211"/>
      <c r="P133" s="211"/>
      <c r="Q133" s="221">
        <v>30</v>
      </c>
      <c r="R133" s="173" t="s">
        <v>353</v>
      </c>
      <c r="S133" s="173" t="s">
        <v>341</v>
      </c>
    </row>
    <row r="134" ht="96" spans="1:19">
      <c r="A134" s="104">
        <v>129</v>
      </c>
      <c r="B134" s="170">
        <v>6528252021130</v>
      </c>
      <c r="C134" s="149" t="s">
        <v>70</v>
      </c>
      <c r="D134" s="204" t="s">
        <v>38</v>
      </c>
      <c r="E134" s="171" t="s">
        <v>71</v>
      </c>
      <c r="F134" s="171" t="s">
        <v>40</v>
      </c>
      <c r="G134" s="172" t="s">
        <v>41</v>
      </c>
      <c r="H134" s="172" t="s">
        <v>42</v>
      </c>
      <c r="I134" s="173" t="s">
        <v>354</v>
      </c>
      <c r="J134" s="194" t="s">
        <v>355</v>
      </c>
      <c r="K134" s="205">
        <v>105.55</v>
      </c>
      <c r="L134" s="205">
        <v>105.55</v>
      </c>
      <c r="M134" s="191"/>
      <c r="N134" s="192"/>
      <c r="O134" s="173"/>
      <c r="P134" s="173"/>
      <c r="Q134" s="206">
        <v>45</v>
      </c>
      <c r="R134" s="173" t="s">
        <v>356</v>
      </c>
      <c r="S134" s="173" t="s">
        <v>341</v>
      </c>
    </row>
    <row r="135" ht="48" spans="1:19">
      <c r="A135" s="104">
        <v>130</v>
      </c>
      <c r="B135" s="170">
        <v>6528252021131</v>
      </c>
      <c r="C135" s="89" t="s">
        <v>98</v>
      </c>
      <c r="D135" s="204" t="s">
        <v>38</v>
      </c>
      <c r="E135" s="171" t="s">
        <v>71</v>
      </c>
      <c r="F135" s="171" t="s">
        <v>40</v>
      </c>
      <c r="G135" s="172" t="s">
        <v>41</v>
      </c>
      <c r="H135" s="172" t="s">
        <v>42</v>
      </c>
      <c r="I135" s="173" t="s">
        <v>354</v>
      </c>
      <c r="J135" s="194" t="s">
        <v>344</v>
      </c>
      <c r="K135" s="205">
        <v>135</v>
      </c>
      <c r="L135" s="205">
        <v>135</v>
      </c>
      <c r="M135" s="191"/>
      <c r="N135" s="192"/>
      <c r="O135" s="173"/>
      <c r="P135" s="173"/>
      <c r="Q135" s="206">
        <v>120</v>
      </c>
      <c r="R135" s="173" t="s">
        <v>345</v>
      </c>
      <c r="S135" s="173" t="s">
        <v>341</v>
      </c>
    </row>
    <row r="136" ht="132" spans="1:19">
      <c r="A136" s="104">
        <v>131</v>
      </c>
      <c r="B136" s="170">
        <v>6528252021132</v>
      </c>
      <c r="C136" s="204" t="s">
        <v>357</v>
      </c>
      <c r="D136" s="204" t="s">
        <v>38</v>
      </c>
      <c r="E136" s="171" t="s">
        <v>52</v>
      </c>
      <c r="F136" s="171" t="s">
        <v>35</v>
      </c>
      <c r="G136" s="172" t="s">
        <v>41</v>
      </c>
      <c r="H136" s="172" t="s">
        <v>42</v>
      </c>
      <c r="I136" s="173" t="s">
        <v>354</v>
      </c>
      <c r="J136" s="194" t="s">
        <v>358</v>
      </c>
      <c r="K136" s="205">
        <v>56.36</v>
      </c>
      <c r="L136" s="205">
        <v>56.36</v>
      </c>
      <c r="M136" s="191"/>
      <c r="N136" s="192"/>
      <c r="O136" s="214"/>
      <c r="P136" s="214"/>
      <c r="Q136" s="202">
        <v>5</v>
      </c>
      <c r="R136" s="222" t="s">
        <v>359</v>
      </c>
      <c r="S136" s="173" t="s">
        <v>341</v>
      </c>
    </row>
    <row r="137" ht="48" spans="1:19">
      <c r="A137" s="104">
        <v>132</v>
      </c>
      <c r="B137" s="170">
        <v>6528252021133</v>
      </c>
      <c r="C137" s="89" t="s">
        <v>47</v>
      </c>
      <c r="D137" s="207" t="s">
        <v>38</v>
      </c>
      <c r="E137" s="171" t="s">
        <v>48</v>
      </c>
      <c r="F137" s="171" t="s">
        <v>40</v>
      </c>
      <c r="G137" s="172" t="s">
        <v>41</v>
      </c>
      <c r="H137" s="172" t="s">
        <v>42</v>
      </c>
      <c r="I137" s="173" t="s">
        <v>354</v>
      </c>
      <c r="J137" s="194" t="s">
        <v>360</v>
      </c>
      <c r="K137" s="210">
        <v>296.2</v>
      </c>
      <c r="L137" s="210">
        <v>296.2</v>
      </c>
      <c r="M137" s="191"/>
      <c r="N137" s="192"/>
      <c r="O137" s="192"/>
      <c r="P137" s="192"/>
      <c r="Q137" s="220">
        <v>12</v>
      </c>
      <c r="R137" s="173" t="s">
        <v>347</v>
      </c>
      <c r="S137" s="173" t="s">
        <v>341</v>
      </c>
    </row>
    <row r="138" ht="48" spans="1:19">
      <c r="A138" s="104">
        <v>133</v>
      </c>
      <c r="B138" s="170">
        <v>6528252021134</v>
      </c>
      <c r="C138" s="89" t="s">
        <v>47</v>
      </c>
      <c r="D138" s="207" t="s">
        <v>38</v>
      </c>
      <c r="E138" s="171" t="s">
        <v>48</v>
      </c>
      <c r="F138" s="171" t="s">
        <v>40</v>
      </c>
      <c r="G138" s="172" t="s">
        <v>41</v>
      </c>
      <c r="H138" s="172" t="s">
        <v>42</v>
      </c>
      <c r="I138" s="173" t="s">
        <v>354</v>
      </c>
      <c r="J138" s="194" t="s">
        <v>361</v>
      </c>
      <c r="K138" s="210">
        <v>139.2</v>
      </c>
      <c r="L138" s="210">
        <v>139.2</v>
      </c>
      <c r="M138" s="191"/>
      <c r="N138" s="192"/>
      <c r="O138" s="192"/>
      <c r="P138" s="192"/>
      <c r="Q138" s="220">
        <v>12</v>
      </c>
      <c r="R138" s="173" t="s">
        <v>347</v>
      </c>
      <c r="S138" s="173" t="s">
        <v>341</v>
      </c>
    </row>
    <row r="139" ht="48" spans="1:19">
      <c r="A139" s="104">
        <v>134</v>
      </c>
      <c r="B139" s="170">
        <v>6528252021135</v>
      </c>
      <c r="C139" s="204" t="s">
        <v>362</v>
      </c>
      <c r="D139" s="204" t="s">
        <v>38</v>
      </c>
      <c r="E139" s="175" t="s">
        <v>219</v>
      </c>
      <c r="F139" s="175" t="s">
        <v>220</v>
      </c>
      <c r="G139" s="172" t="s">
        <v>41</v>
      </c>
      <c r="H139" s="172" t="s">
        <v>42</v>
      </c>
      <c r="I139" s="173" t="s">
        <v>354</v>
      </c>
      <c r="J139" s="194" t="s">
        <v>363</v>
      </c>
      <c r="K139" s="205">
        <v>90.5</v>
      </c>
      <c r="L139" s="205">
        <v>90.5</v>
      </c>
      <c r="M139" s="191"/>
      <c r="N139" s="192"/>
      <c r="O139" s="214"/>
      <c r="P139" s="214"/>
      <c r="Q139" s="206">
        <v>20</v>
      </c>
      <c r="R139" s="222" t="s">
        <v>364</v>
      </c>
      <c r="S139" s="173" t="s">
        <v>341</v>
      </c>
    </row>
    <row r="140" ht="36" spans="1:19">
      <c r="A140" s="104">
        <v>135</v>
      </c>
      <c r="B140" s="170">
        <v>6528252021136</v>
      </c>
      <c r="C140" s="89" t="s">
        <v>66</v>
      </c>
      <c r="D140" s="204" t="s">
        <v>38</v>
      </c>
      <c r="E140" s="171" t="s">
        <v>48</v>
      </c>
      <c r="F140" s="171" t="s">
        <v>40</v>
      </c>
      <c r="G140" s="172" t="s">
        <v>41</v>
      </c>
      <c r="H140" s="172" t="s">
        <v>42</v>
      </c>
      <c r="I140" s="173" t="s">
        <v>354</v>
      </c>
      <c r="J140" s="194" t="s">
        <v>365</v>
      </c>
      <c r="K140" s="205">
        <v>180</v>
      </c>
      <c r="L140" s="205">
        <v>180</v>
      </c>
      <c r="M140" s="191"/>
      <c r="N140" s="192"/>
      <c r="O140" s="214"/>
      <c r="P140" s="214"/>
      <c r="Q140" s="202">
        <v>6</v>
      </c>
      <c r="R140" s="173" t="s">
        <v>347</v>
      </c>
      <c r="S140" s="173" t="s">
        <v>341</v>
      </c>
    </row>
    <row r="141" ht="48" spans="1:19">
      <c r="A141" s="104">
        <v>136</v>
      </c>
      <c r="B141" s="170">
        <v>6528252021137</v>
      </c>
      <c r="C141" s="44" t="s">
        <v>292</v>
      </c>
      <c r="D141" s="89" t="s">
        <v>38</v>
      </c>
      <c r="E141" s="175" t="s">
        <v>189</v>
      </c>
      <c r="F141" s="175" t="s">
        <v>35</v>
      </c>
      <c r="G141" s="172" t="s">
        <v>41</v>
      </c>
      <c r="H141" s="172" t="s">
        <v>42</v>
      </c>
      <c r="I141" s="173" t="s">
        <v>354</v>
      </c>
      <c r="J141" s="194" t="s">
        <v>366</v>
      </c>
      <c r="K141" s="205">
        <v>293.75</v>
      </c>
      <c r="L141" s="205">
        <v>293.75</v>
      </c>
      <c r="M141" s="191"/>
      <c r="N141" s="192"/>
      <c r="O141" s="173"/>
      <c r="P141" s="173"/>
      <c r="Q141" s="206">
        <v>40</v>
      </c>
      <c r="R141" s="173" t="s">
        <v>367</v>
      </c>
      <c r="S141" s="173" t="s">
        <v>341</v>
      </c>
    </row>
    <row r="142" ht="48" spans="1:19">
      <c r="A142" s="104">
        <v>137</v>
      </c>
      <c r="B142" s="170">
        <v>6528252021138</v>
      </c>
      <c r="C142" s="89" t="s">
        <v>368</v>
      </c>
      <c r="D142" s="89" t="s">
        <v>38</v>
      </c>
      <c r="E142" s="173" t="s">
        <v>39</v>
      </c>
      <c r="F142" s="171" t="s">
        <v>40</v>
      </c>
      <c r="G142" s="172" t="s">
        <v>41</v>
      </c>
      <c r="H142" s="172" t="s">
        <v>42</v>
      </c>
      <c r="I142" s="173" t="s">
        <v>369</v>
      </c>
      <c r="J142" s="194" t="s">
        <v>370</v>
      </c>
      <c r="K142" s="205">
        <v>60</v>
      </c>
      <c r="L142" s="205">
        <v>60</v>
      </c>
      <c r="M142" s="191"/>
      <c r="N142" s="192"/>
      <c r="O142" s="173"/>
      <c r="P142" s="173"/>
      <c r="Q142" s="206">
        <v>20</v>
      </c>
      <c r="R142" s="173" t="s">
        <v>371</v>
      </c>
      <c r="S142" s="173" t="s">
        <v>341</v>
      </c>
    </row>
    <row r="143" ht="36" spans="1:19">
      <c r="A143" s="104">
        <v>138</v>
      </c>
      <c r="B143" s="170">
        <v>6528252021139</v>
      </c>
      <c r="C143" s="207" t="s">
        <v>84</v>
      </c>
      <c r="D143" s="207" t="s">
        <v>38</v>
      </c>
      <c r="E143" s="171" t="s">
        <v>71</v>
      </c>
      <c r="F143" s="171" t="s">
        <v>40</v>
      </c>
      <c r="G143" s="172" t="s">
        <v>41</v>
      </c>
      <c r="H143" s="172" t="s">
        <v>42</v>
      </c>
      <c r="I143" s="173" t="s">
        <v>372</v>
      </c>
      <c r="J143" s="194" t="s">
        <v>373</v>
      </c>
      <c r="K143" s="210">
        <v>13.2</v>
      </c>
      <c r="L143" s="210">
        <v>13.2</v>
      </c>
      <c r="M143" s="191"/>
      <c r="N143" s="192"/>
      <c r="O143" s="192"/>
      <c r="P143" s="192"/>
      <c r="Q143" s="220">
        <v>22</v>
      </c>
      <c r="R143" s="191" t="s">
        <v>374</v>
      </c>
      <c r="S143" s="173" t="s">
        <v>341</v>
      </c>
    </row>
    <row r="144" ht="60" spans="1:19">
      <c r="A144" s="104">
        <v>139</v>
      </c>
      <c r="B144" s="170">
        <v>6528252021140</v>
      </c>
      <c r="C144" s="88" t="s">
        <v>37</v>
      </c>
      <c r="D144" s="89" t="s">
        <v>38</v>
      </c>
      <c r="E144" s="208" t="s">
        <v>39</v>
      </c>
      <c r="F144" s="171" t="s">
        <v>40</v>
      </c>
      <c r="G144" s="172" t="s">
        <v>41</v>
      </c>
      <c r="H144" s="172" t="s">
        <v>42</v>
      </c>
      <c r="I144" s="173" t="s">
        <v>375</v>
      </c>
      <c r="J144" s="194" t="s">
        <v>376</v>
      </c>
      <c r="K144" s="190">
        <v>51.8</v>
      </c>
      <c r="L144" s="190">
        <v>51.8</v>
      </c>
      <c r="M144" s="191"/>
      <c r="N144" s="192"/>
      <c r="O144" s="191"/>
      <c r="P144" s="191"/>
      <c r="Q144" s="203">
        <v>20</v>
      </c>
      <c r="R144" s="223" t="s">
        <v>377</v>
      </c>
      <c r="S144" s="173" t="s">
        <v>341</v>
      </c>
    </row>
    <row r="145" ht="60" spans="1:19">
      <c r="A145" s="104">
        <v>140</v>
      </c>
      <c r="B145" s="170">
        <v>6528252021141</v>
      </c>
      <c r="C145" s="89" t="s">
        <v>47</v>
      </c>
      <c r="D145" s="204" t="s">
        <v>38</v>
      </c>
      <c r="E145" s="171" t="s">
        <v>48</v>
      </c>
      <c r="F145" s="171" t="s">
        <v>40</v>
      </c>
      <c r="G145" s="172" t="s">
        <v>41</v>
      </c>
      <c r="H145" s="172" t="s">
        <v>42</v>
      </c>
      <c r="I145" s="173" t="s">
        <v>375</v>
      </c>
      <c r="J145" s="194" t="s">
        <v>378</v>
      </c>
      <c r="K145" s="205">
        <v>241</v>
      </c>
      <c r="L145" s="205">
        <v>241</v>
      </c>
      <c r="M145" s="191"/>
      <c r="N145" s="192"/>
      <c r="O145" s="214"/>
      <c r="P145" s="214"/>
      <c r="Q145" s="202">
        <v>13</v>
      </c>
      <c r="R145" s="173" t="s">
        <v>379</v>
      </c>
      <c r="S145" s="173" t="s">
        <v>341</v>
      </c>
    </row>
    <row r="146" ht="36" spans="1:19">
      <c r="A146" s="104">
        <v>141</v>
      </c>
      <c r="B146" s="170">
        <v>6528252021142</v>
      </c>
      <c r="C146" s="89" t="s">
        <v>47</v>
      </c>
      <c r="D146" s="204" t="s">
        <v>38</v>
      </c>
      <c r="E146" s="171" t="s">
        <v>48</v>
      </c>
      <c r="F146" s="171" t="s">
        <v>40</v>
      </c>
      <c r="G146" s="172" t="s">
        <v>41</v>
      </c>
      <c r="H146" s="172" t="s">
        <v>42</v>
      </c>
      <c r="I146" s="173" t="s">
        <v>375</v>
      </c>
      <c r="J146" s="194" t="s">
        <v>380</v>
      </c>
      <c r="K146" s="205">
        <v>319</v>
      </c>
      <c r="L146" s="205">
        <v>319</v>
      </c>
      <c r="M146" s="191"/>
      <c r="N146" s="192"/>
      <c r="O146" s="214"/>
      <c r="P146" s="214"/>
      <c r="Q146" s="202">
        <v>18</v>
      </c>
      <c r="R146" s="173" t="s">
        <v>381</v>
      </c>
      <c r="S146" s="173" t="s">
        <v>341</v>
      </c>
    </row>
    <row r="147" ht="48" spans="1:19">
      <c r="A147" s="104">
        <v>142</v>
      </c>
      <c r="B147" s="170">
        <v>6528252021143</v>
      </c>
      <c r="C147" s="89" t="s">
        <v>98</v>
      </c>
      <c r="D147" s="204" t="s">
        <v>38</v>
      </c>
      <c r="E147" s="171" t="s">
        <v>71</v>
      </c>
      <c r="F147" s="171" t="s">
        <v>40</v>
      </c>
      <c r="G147" s="172" t="s">
        <v>41</v>
      </c>
      <c r="H147" s="172" t="s">
        <v>42</v>
      </c>
      <c r="I147" s="173" t="s">
        <v>375</v>
      </c>
      <c r="J147" s="194" t="s">
        <v>344</v>
      </c>
      <c r="K147" s="205">
        <v>135</v>
      </c>
      <c r="L147" s="205">
        <v>135</v>
      </c>
      <c r="M147" s="191"/>
      <c r="N147" s="192"/>
      <c r="O147" s="173"/>
      <c r="P147" s="173"/>
      <c r="Q147" s="206">
        <v>20</v>
      </c>
      <c r="R147" s="173" t="s">
        <v>345</v>
      </c>
      <c r="S147" s="173" t="s">
        <v>341</v>
      </c>
    </row>
    <row r="148" ht="48" spans="1:19">
      <c r="A148" s="104">
        <v>143</v>
      </c>
      <c r="B148" s="170">
        <v>6528252021144</v>
      </c>
      <c r="C148" s="89" t="s">
        <v>47</v>
      </c>
      <c r="D148" s="207" t="s">
        <v>38</v>
      </c>
      <c r="E148" s="171" t="s">
        <v>48</v>
      </c>
      <c r="F148" s="171" t="s">
        <v>40</v>
      </c>
      <c r="G148" s="172" t="s">
        <v>41</v>
      </c>
      <c r="H148" s="172" t="s">
        <v>42</v>
      </c>
      <c r="I148" s="173" t="s">
        <v>375</v>
      </c>
      <c r="J148" s="194" t="s">
        <v>382</v>
      </c>
      <c r="K148" s="210">
        <v>182.2</v>
      </c>
      <c r="L148" s="210">
        <v>182.2</v>
      </c>
      <c r="M148" s="191"/>
      <c r="N148" s="192"/>
      <c r="O148" s="192"/>
      <c r="P148" s="192"/>
      <c r="Q148" s="220">
        <v>6</v>
      </c>
      <c r="R148" s="173" t="s">
        <v>347</v>
      </c>
      <c r="S148" s="173" t="s">
        <v>341</v>
      </c>
    </row>
    <row r="149" ht="48" spans="1:19">
      <c r="A149" s="104">
        <v>144</v>
      </c>
      <c r="B149" s="170">
        <v>6528252021145</v>
      </c>
      <c r="C149" s="88" t="s">
        <v>201</v>
      </c>
      <c r="D149" s="204" t="s">
        <v>38</v>
      </c>
      <c r="E149" s="173" t="s">
        <v>124</v>
      </c>
      <c r="F149" s="171" t="s">
        <v>40</v>
      </c>
      <c r="G149" s="172" t="s">
        <v>41</v>
      </c>
      <c r="H149" s="172" t="s">
        <v>42</v>
      </c>
      <c r="I149" s="173" t="s">
        <v>375</v>
      </c>
      <c r="J149" s="194" t="s">
        <v>383</v>
      </c>
      <c r="K149" s="205">
        <v>255</v>
      </c>
      <c r="L149" s="205">
        <v>255</v>
      </c>
      <c r="M149" s="191"/>
      <c r="N149" s="192"/>
      <c r="O149" s="214"/>
      <c r="P149" s="214"/>
      <c r="Q149" s="202">
        <v>12</v>
      </c>
      <c r="R149" s="222" t="s">
        <v>364</v>
      </c>
      <c r="S149" s="173" t="s">
        <v>341</v>
      </c>
    </row>
    <row r="150" ht="96" spans="1:19">
      <c r="A150" s="104">
        <v>145</v>
      </c>
      <c r="B150" s="170">
        <v>6528252021146</v>
      </c>
      <c r="C150" s="44" t="s">
        <v>292</v>
      </c>
      <c r="D150" s="89" t="s">
        <v>38</v>
      </c>
      <c r="E150" s="175" t="s">
        <v>189</v>
      </c>
      <c r="F150" s="175" t="s">
        <v>35</v>
      </c>
      <c r="G150" s="172" t="s">
        <v>41</v>
      </c>
      <c r="H150" s="172" t="s">
        <v>42</v>
      </c>
      <c r="I150" s="173" t="s">
        <v>384</v>
      </c>
      <c r="J150" s="194" t="s">
        <v>385</v>
      </c>
      <c r="K150" s="190">
        <v>123</v>
      </c>
      <c r="L150" s="190">
        <v>123</v>
      </c>
      <c r="M150" s="191"/>
      <c r="N150" s="192"/>
      <c r="O150" s="191"/>
      <c r="P150" s="191"/>
      <c r="Q150" s="203">
        <v>12</v>
      </c>
      <c r="R150" s="222" t="s">
        <v>386</v>
      </c>
      <c r="S150" s="173" t="s">
        <v>341</v>
      </c>
    </row>
    <row r="151" ht="72" spans="1:19">
      <c r="A151" s="104">
        <v>146</v>
      </c>
      <c r="B151" s="170">
        <v>6528252021147</v>
      </c>
      <c r="C151" s="204" t="s">
        <v>387</v>
      </c>
      <c r="D151" s="204" t="s">
        <v>388</v>
      </c>
      <c r="E151" s="208" t="s">
        <v>48</v>
      </c>
      <c r="F151" s="171" t="s">
        <v>40</v>
      </c>
      <c r="G151" s="172" t="s">
        <v>41</v>
      </c>
      <c r="H151" s="172" t="s">
        <v>42</v>
      </c>
      <c r="I151" s="173" t="s">
        <v>389</v>
      </c>
      <c r="J151" s="194" t="s">
        <v>390</v>
      </c>
      <c r="K151" s="205">
        <v>16.308</v>
      </c>
      <c r="L151" s="205">
        <v>16.308</v>
      </c>
      <c r="M151" s="191"/>
      <c r="N151" s="192"/>
      <c r="O151" s="205"/>
      <c r="P151" s="205"/>
      <c r="Q151" s="224">
        <v>8</v>
      </c>
      <c r="R151" s="225" t="s">
        <v>391</v>
      </c>
      <c r="S151" s="173" t="s">
        <v>341</v>
      </c>
    </row>
    <row r="152" ht="156" spans="1:19">
      <c r="A152" s="104">
        <v>147</v>
      </c>
      <c r="B152" s="170">
        <v>6528252021148</v>
      </c>
      <c r="C152" s="89" t="s">
        <v>84</v>
      </c>
      <c r="D152" s="89" t="s">
        <v>38</v>
      </c>
      <c r="E152" s="171" t="s">
        <v>71</v>
      </c>
      <c r="F152" s="171" t="s">
        <v>40</v>
      </c>
      <c r="G152" s="172" t="s">
        <v>41</v>
      </c>
      <c r="H152" s="172" t="s">
        <v>42</v>
      </c>
      <c r="I152" s="173" t="s">
        <v>392</v>
      </c>
      <c r="J152" s="194" t="s">
        <v>393</v>
      </c>
      <c r="K152" s="205">
        <v>87.73</v>
      </c>
      <c r="L152" s="205">
        <v>87.73</v>
      </c>
      <c r="M152" s="191"/>
      <c r="N152" s="192"/>
      <c r="O152" s="173"/>
      <c r="P152" s="173"/>
      <c r="Q152" s="206">
        <v>40</v>
      </c>
      <c r="R152" s="173" t="s">
        <v>394</v>
      </c>
      <c r="S152" s="173" t="s">
        <v>341</v>
      </c>
    </row>
    <row r="153" ht="36" spans="1:19">
      <c r="A153" s="104">
        <v>148</v>
      </c>
      <c r="B153" s="170">
        <v>6528252021149</v>
      </c>
      <c r="C153" s="89" t="s">
        <v>47</v>
      </c>
      <c r="D153" s="204" t="s">
        <v>38</v>
      </c>
      <c r="E153" s="208" t="s">
        <v>48</v>
      </c>
      <c r="F153" s="171" t="s">
        <v>40</v>
      </c>
      <c r="G153" s="172" t="s">
        <v>41</v>
      </c>
      <c r="H153" s="172" t="s">
        <v>42</v>
      </c>
      <c r="I153" s="173" t="s">
        <v>392</v>
      </c>
      <c r="J153" s="194" t="s">
        <v>395</v>
      </c>
      <c r="K153" s="205">
        <v>130</v>
      </c>
      <c r="L153" s="205">
        <v>130</v>
      </c>
      <c r="M153" s="191"/>
      <c r="N153" s="192"/>
      <c r="O153" s="173"/>
      <c r="P153" s="173"/>
      <c r="Q153" s="206">
        <v>30</v>
      </c>
      <c r="R153" s="173" t="s">
        <v>396</v>
      </c>
      <c r="S153" s="173" t="s">
        <v>341</v>
      </c>
    </row>
    <row r="154" ht="48" spans="1:19">
      <c r="A154" s="104">
        <v>149</v>
      </c>
      <c r="B154" s="170">
        <v>6528252021150</v>
      </c>
      <c r="C154" s="89" t="s">
        <v>98</v>
      </c>
      <c r="D154" s="204" t="s">
        <v>38</v>
      </c>
      <c r="E154" s="171" t="s">
        <v>71</v>
      </c>
      <c r="F154" s="171" t="s">
        <v>40</v>
      </c>
      <c r="G154" s="172" t="s">
        <v>41</v>
      </c>
      <c r="H154" s="172" t="s">
        <v>42</v>
      </c>
      <c r="I154" s="173" t="s">
        <v>392</v>
      </c>
      <c r="J154" s="194" t="s">
        <v>344</v>
      </c>
      <c r="K154" s="205">
        <v>135</v>
      </c>
      <c r="L154" s="205">
        <v>135</v>
      </c>
      <c r="M154" s="191"/>
      <c r="N154" s="192"/>
      <c r="O154" s="173"/>
      <c r="P154" s="173"/>
      <c r="Q154" s="206">
        <v>50</v>
      </c>
      <c r="R154" s="173" t="s">
        <v>345</v>
      </c>
      <c r="S154" s="173" t="s">
        <v>341</v>
      </c>
    </row>
    <row r="155" ht="108" spans="1:19">
      <c r="A155" s="104">
        <v>150</v>
      </c>
      <c r="B155" s="170">
        <v>6528252021151</v>
      </c>
      <c r="C155" s="89" t="s">
        <v>84</v>
      </c>
      <c r="D155" s="89" t="s">
        <v>38</v>
      </c>
      <c r="E155" s="171" t="s">
        <v>71</v>
      </c>
      <c r="F155" s="171" t="s">
        <v>40</v>
      </c>
      <c r="G155" s="172" t="s">
        <v>41</v>
      </c>
      <c r="H155" s="172" t="s">
        <v>42</v>
      </c>
      <c r="I155" s="173" t="s">
        <v>397</v>
      </c>
      <c r="J155" s="194" t="s">
        <v>398</v>
      </c>
      <c r="K155" s="205">
        <v>161.5</v>
      </c>
      <c r="L155" s="205">
        <v>161.5</v>
      </c>
      <c r="M155" s="191"/>
      <c r="N155" s="192"/>
      <c r="O155" s="173"/>
      <c r="P155" s="173"/>
      <c r="Q155" s="206">
        <v>110</v>
      </c>
      <c r="R155" s="173" t="s">
        <v>399</v>
      </c>
      <c r="S155" s="173" t="s">
        <v>341</v>
      </c>
    </row>
    <row r="156" ht="48" spans="1:19">
      <c r="A156" s="104">
        <v>151</v>
      </c>
      <c r="B156" s="170">
        <v>6528252021152</v>
      </c>
      <c r="C156" s="89" t="s">
        <v>47</v>
      </c>
      <c r="D156" s="88" t="s">
        <v>38</v>
      </c>
      <c r="E156" s="171" t="s">
        <v>48</v>
      </c>
      <c r="F156" s="171" t="s">
        <v>40</v>
      </c>
      <c r="G156" s="172" t="s">
        <v>41</v>
      </c>
      <c r="H156" s="172" t="s">
        <v>42</v>
      </c>
      <c r="I156" s="175" t="s">
        <v>400</v>
      </c>
      <c r="J156" s="194" t="s">
        <v>401</v>
      </c>
      <c r="K156" s="195">
        <v>34.85</v>
      </c>
      <c r="L156" s="195">
        <v>34.85</v>
      </c>
      <c r="M156" s="191"/>
      <c r="N156" s="192"/>
      <c r="O156" s="191"/>
      <c r="P156" s="191"/>
      <c r="Q156" s="203">
        <v>15</v>
      </c>
      <c r="R156" s="191" t="s">
        <v>402</v>
      </c>
      <c r="S156" s="175" t="s">
        <v>403</v>
      </c>
    </row>
    <row r="157" ht="144" spans="1:19">
      <c r="A157" s="104">
        <v>152</v>
      </c>
      <c r="B157" s="170">
        <v>6528252021153</v>
      </c>
      <c r="C157" s="89" t="s">
        <v>84</v>
      </c>
      <c r="D157" s="89" t="s">
        <v>38</v>
      </c>
      <c r="E157" s="171" t="s">
        <v>71</v>
      </c>
      <c r="F157" s="171" t="s">
        <v>40</v>
      </c>
      <c r="G157" s="172" t="s">
        <v>41</v>
      </c>
      <c r="H157" s="172" t="s">
        <v>42</v>
      </c>
      <c r="I157" s="173" t="s">
        <v>400</v>
      </c>
      <c r="J157" s="215" t="s">
        <v>404</v>
      </c>
      <c r="K157" s="216">
        <v>186.985</v>
      </c>
      <c r="L157" s="216">
        <v>186.985</v>
      </c>
      <c r="M157" s="191"/>
      <c r="N157" s="192"/>
      <c r="O157" s="173"/>
      <c r="P157" s="173"/>
      <c r="Q157" s="206">
        <v>15</v>
      </c>
      <c r="R157" s="173" t="s">
        <v>405</v>
      </c>
      <c r="S157" s="173" t="s">
        <v>403</v>
      </c>
    </row>
    <row r="158" ht="108" spans="1:19">
      <c r="A158" s="104">
        <v>153</v>
      </c>
      <c r="B158" s="170">
        <v>6528252021154</v>
      </c>
      <c r="C158" s="89" t="s">
        <v>84</v>
      </c>
      <c r="D158" s="89" t="s">
        <v>38</v>
      </c>
      <c r="E158" s="171" t="s">
        <v>71</v>
      </c>
      <c r="F158" s="171" t="s">
        <v>40</v>
      </c>
      <c r="G158" s="172" t="s">
        <v>41</v>
      </c>
      <c r="H158" s="172" t="s">
        <v>42</v>
      </c>
      <c r="I158" s="173" t="s">
        <v>400</v>
      </c>
      <c r="J158" s="215" t="s">
        <v>406</v>
      </c>
      <c r="K158" s="216">
        <v>101.1</v>
      </c>
      <c r="L158" s="216">
        <v>101.1</v>
      </c>
      <c r="M158" s="191"/>
      <c r="N158" s="192"/>
      <c r="O158" s="173"/>
      <c r="P158" s="173"/>
      <c r="Q158" s="206">
        <v>15</v>
      </c>
      <c r="R158" s="173" t="s">
        <v>405</v>
      </c>
      <c r="S158" s="173" t="s">
        <v>403</v>
      </c>
    </row>
    <row r="159" ht="96" spans="1:19">
      <c r="A159" s="104">
        <v>154</v>
      </c>
      <c r="B159" s="170">
        <v>6528252021155</v>
      </c>
      <c r="C159" s="88" t="s">
        <v>37</v>
      </c>
      <c r="D159" s="88" t="s">
        <v>38</v>
      </c>
      <c r="E159" s="175" t="s">
        <v>39</v>
      </c>
      <c r="F159" s="171" t="s">
        <v>40</v>
      </c>
      <c r="G159" s="172" t="s">
        <v>41</v>
      </c>
      <c r="H159" s="172" t="s">
        <v>42</v>
      </c>
      <c r="I159" s="175" t="s">
        <v>407</v>
      </c>
      <c r="J159" s="194" t="s">
        <v>408</v>
      </c>
      <c r="K159" s="195">
        <v>66.83</v>
      </c>
      <c r="L159" s="195">
        <v>66.83</v>
      </c>
      <c r="M159" s="191"/>
      <c r="N159" s="192"/>
      <c r="O159" s="191"/>
      <c r="P159" s="191"/>
      <c r="Q159" s="203">
        <v>6</v>
      </c>
      <c r="R159" s="191" t="s">
        <v>409</v>
      </c>
      <c r="S159" s="175" t="s">
        <v>403</v>
      </c>
    </row>
    <row r="160" ht="48" spans="1:19">
      <c r="A160" s="104">
        <v>155</v>
      </c>
      <c r="B160" s="170">
        <v>6528252021156</v>
      </c>
      <c r="C160" s="89" t="s">
        <v>47</v>
      </c>
      <c r="D160" s="88" t="s">
        <v>38</v>
      </c>
      <c r="E160" s="171" t="s">
        <v>48</v>
      </c>
      <c r="F160" s="171" t="s">
        <v>40</v>
      </c>
      <c r="G160" s="172" t="s">
        <v>41</v>
      </c>
      <c r="H160" s="172" t="s">
        <v>42</v>
      </c>
      <c r="I160" s="175" t="s">
        <v>410</v>
      </c>
      <c r="J160" s="194" t="s">
        <v>411</v>
      </c>
      <c r="K160" s="195">
        <v>28.85</v>
      </c>
      <c r="L160" s="195">
        <v>28.85</v>
      </c>
      <c r="M160" s="191"/>
      <c r="N160" s="192"/>
      <c r="O160" s="191"/>
      <c r="P160" s="191"/>
      <c r="Q160" s="203">
        <v>50</v>
      </c>
      <c r="R160" s="191" t="s">
        <v>412</v>
      </c>
      <c r="S160" s="175" t="s">
        <v>403</v>
      </c>
    </row>
    <row r="161" ht="36" spans="1:19">
      <c r="A161" s="104">
        <v>156</v>
      </c>
      <c r="B161" s="170">
        <v>6528252021157</v>
      </c>
      <c r="C161" s="89" t="s">
        <v>47</v>
      </c>
      <c r="D161" s="88" t="s">
        <v>38</v>
      </c>
      <c r="E161" s="171" t="s">
        <v>48</v>
      </c>
      <c r="F161" s="171" t="s">
        <v>40</v>
      </c>
      <c r="G161" s="172" t="s">
        <v>41</v>
      </c>
      <c r="H161" s="172" t="s">
        <v>42</v>
      </c>
      <c r="I161" s="175" t="s">
        <v>410</v>
      </c>
      <c r="J161" s="194" t="s">
        <v>413</v>
      </c>
      <c r="K161" s="195">
        <v>72.18</v>
      </c>
      <c r="L161" s="195">
        <v>72.18</v>
      </c>
      <c r="M161" s="191"/>
      <c r="N161" s="192"/>
      <c r="O161" s="191"/>
      <c r="P161" s="191"/>
      <c r="Q161" s="203">
        <v>40</v>
      </c>
      <c r="R161" s="191" t="s">
        <v>414</v>
      </c>
      <c r="S161" s="175" t="s">
        <v>403</v>
      </c>
    </row>
    <row r="162" ht="48" spans="1:19">
      <c r="A162" s="104">
        <v>157</v>
      </c>
      <c r="B162" s="170">
        <v>6528252021158</v>
      </c>
      <c r="C162" s="88" t="s">
        <v>98</v>
      </c>
      <c r="D162" s="88" t="s">
        <v>38</v>
      </c>
      <c r="E162" s="171" t="s">
        <v>71</v>
      </c>
      <c r="F162" s="171" t="s">
        <v>40</v>
      </c>
      <c r="G162" s="172" t="s">
        <v>41</v>
      </c>
      <c r="H162" s="172" t="s">
        <v>42</v>
      </c>
      <c r="I162" s="175" t="s">
        <v>410</v>
      </c>
      <c r="J162" s="194" t="s">
        <v>415</v>
      </c>
      <c r="K162" s="195">
        <v>75</v>
      </c>
      <c r="L162" s="195">
        <v>75</v>
      </c>
      <c r="M162" s="191"/>
      <c r="N162" s="192"/>
      <c r="O162" s="191"/>
      <c r="P162" s="191"/>
      <c r="Q162" s="203">
        <v>20</v>
      </c>
      <c r="R162" s="191" t="s">
        <v>416</v>
      </c>
      <c r="S162" s="175" t="s">
        <v>403</v>
      </c>
    </row>
    <row r="163" ht="48" spans="1:19">
      <c r="A163" s="104">
        <v>158</v>
      </c>
      <c r="B163" s="170">
        <v>6528252021159</v>
      </c>
      <c r="C163" s="88" t="s">
        <v>417</v>
      </c>
      <c r="D163" s="88" t="s">
        <v>38</v>
      </c>
      <c r="E163" s="175" t="s">
        <v>189</v>
      </c>
      <c r="F163" s="175" t="s">
        <v>35</v>
      </c>
      <c r="G163" s="172" t="s">
        <v>41</v>
      </c>
      <c r="H163" s="172" t="s">
        <v>42</v>
      </c>
      <c r="I163" s="175" t="s">
        <v>410</v>
      </c>
      <c r="J163" s="194" t="s">
        <v>418</v>
      </c>
      <c r="K163" s="190">
        <v>132.92</v>
      </c>
      <c r="L163" s="190">
        <v>132.92</v>
      </c>
      <c r="M163" s="191"/>
      <c r="N163" s="192"/>
      <c r="O163" s="214"/>
      <c r="P163" s="214"/>
      <c r="Q163" s="202">
        <v>35</v>
      </c>
      <c r="R163" s="173" t="s">
        <v>419</v>
      </c>
      <c r="S163" s="214" t="s">
        <v>403</v>
      </c>
    </row>
    <row r="164" ht="48" spans="1:19">
      <c r="A164" s="104">
        <v>159</v>
      </c>
      <c r="B164" s="170">
        <v>6528252021160</v>
      </c>
      <c r="C164" s="44" t="s">
        <v>292</v>
      </c>
      <c r="D164" s="88" t="s">
        <v>38</v>
      </c>
      <c r="E164" s="175" t="s">
        <v>189</v>
      </c>
      <c r="F164" s="175" t="s">
        <v>35</v>
      </c>
      <c r="G164" s="172" t="s">
        <v>41</v>
      </c>
      <c r="H164" s="172" t="s">
        <v>42</v>
      </c>
      <c r="I164" s="175" t="s">
        <v>410</v>
      </c>
      <c r="J164" s="215" t="s">
        <v>420</v>
      </c>
      <c r="K164" s="190">
        <v>22.5</v>
      </c>
      <c r="L164" s="190">
        <v>22.5</v>
      </c>
      <c r="M164" s="191"/>
      <c r="N164" s="192"/>
      <c r="O164" s="214"/>
      <c r="P164" s="214"/>
      <c r="Q164" s="202">
        <v>30</v>
      </c>
      <c r="R164" s="173" t="s">
        <v>421</v>
      </c>
      <c r="S164" s="214" t="s">
        <v>403</v>
      </c>
    </row>
    <row r="165" ht="84" spans="1:19">
      <c r="A165" s="104">
        <v>160</v>
      </c>
      <c r="B165" s="170">
        <v>6528252021161</v>
      </c>
      <c r="C165" s="174" t="s">
        <v>95</v>
      </c>
      <c r="D165" s="88" t="s">
        <v>38</v>
      </c>
      <c r="E165" s="171" t="s">
        <v>71</v>
      </c>
      <c r="F165" s="171" t="s">
        <v>40</v>
      </c>
      <c r="G165" s="172" t="s">
        <v>41</v>
      </c>
      <c r="H165" s="172" t="s">
        <v>42</v>
      </c>
      <c r="I165" s="175" t="s">
        <v>422</v>
      </c>
      <c r="J165" s="194" t="s">
        <v>423</v>
      </c>
      <c r="K165" s="195">
        <v>96</v>
      </c>
      <c r="L165" s="195">
        <v>96</v>
      </c>
      <c r="M165" s="191"/>
      <c r="N165" s="192"/>
      <c r="O165" s="191"/>
      <c r="P165" s="191"/>
      <c r="Q165" s="203">
        <v>60</v>
      </c>
      <c r="R165" s="191" t="s">
        <v>424</v>
      </c>
      <c r="S165" s="175" t="s">
        <v>403</v>
      </c>
    </row>
    <row r="166" ht="108" spans="1:19">
      <c r="A166" s="104">
        <v>161</v>
      </c>
      <c r="B166" s="170">
        <v>6528252021162</v>
      </c>
      <c r="C166" s="174" t="s">
        <v>95</v>
      </c>
      <c r="D166" s="88" t="s">
        <v>38</v>
      </c>
      <c r="E166" s="171" t="s">
        <v>71</v>
      </c>
      <c r="F166" s="171" t="s">
        <v>40</v>
      </c>
      <c r="G166" s="172" t="s">
        <v>41</v>
      </c>
      <c r="H166" s="172" t="s">
        <v>42</v>
      </c>
      <c r="I166" s="175" t="s">
        <v>422</v>
      </c>
      <c r="J166" s="194" t="s">
        <v>425</v>
      </c>
      <c r="K166" s="195">
        <v>23</v>
      </c>
      <c r="L166" s="195">
        <v>23</v>
      </c>
      <c r="M166" s="191"/>
      <c r="N166" s="192"/>
      <c r="O166" s="191"/>
      <c r="P166" s="191"/>
      <c r="Q166" s="203">
        <v>60</v>
      </c>
      <c r="R166" s="191" t="s">
        <v>426</v>
      </c>
      <c r="S166" s="175" t="s">
        <v>403</v>
      </c>
    </row>
    <row r="167" ht="48" spans="1:19">
      <c r="A167" s="104">
        <v>162</v>
      </c>
      <c r="B167" s="170">
        <v>6528252021163</v>
      </c>
      <c r="C167" s="89" t="s">
        <v>47</v>
      </c>
      <c r="D167" s="88" t="s">
        <v>38</v>
      </c>
      <c r="E167" s="171" t="s">
        <v>48</v>
      </c>
      <c r="F167" s="171" t="s">
        <v>40</v>
      </c>
      <c r="G167" s="172" t="s">
        <v>41</v>
      </c>
      <c r="H167" s="172" t="s">
        <v>42</v>
      </c>
      <c r="I167" s="175" t="s">
        <v>427</v>
      </c>
      <c r="J167" s="194" t="s">
        <v>428</v>
      </c>
      <c r="K167" s="195">
        <v>52.8</v>
      </c>
      <c r="L167" s="195">
        <v>52.8</v>
      </c>
      <c r="M167" s="191"/>
      <c r="N167" s="192"/>
      <c r="O167" s="191"/>
      <c r="P167" s="191"/>
      <c r="Q167" s="203">
        <v>50</v>
      </c>
      <c r="R167" s="191" t="s">
        <v>429</v>
      </c>
      <c r="S167" s="175" t="s">
        <v>403</v>
      </c>
    </row>
    <row r="168" ht="60" spans="1:19">
      <c r="A168" s="104">
        <v>163</v>
      </c>
      <c r="B168" s="170">
        <v>6528252021164</v>
      </c>
      <c r="C168" s="88" t="s">
        <v>201</v>
      </c>
      <c r="D168" s="88" t="s">
        <v>38</v>
      </c>
      <c r="E168" s="173" t="s">
        <v>124</v>
      </c>
      <c r="F168" s="171" t="s">
        <v>40</v>
      </c>
      <c r="G168" s="172" t="s">
        <v>41</v>
      </c>
      <c r="H168" s="172" t="s">
        <v>42</v>
      </c>
      <c r="I168" s="175" t="s">
        <v>427</v>
      </c>
      <c r="J168" s="194" t="s">
        <v>430</v>
      </c>
      <c r="K168" s="195">
        <v>200</v>
      </c>
      <c r="L168" s="195">
        <v>200</v>
      </c>
      <c r="M168" s="191"/>
      <c r="N168" s="192"/>
      <c r="O168" s="191"/>
      <c r="P168" s="191"/>
      <c r="Q168" s="203">
        <v>50</v>
      </c>
      <c r="R168" s="191" t="s">
        <v>431</v>
      </c>
      <c r="S168" s="175" t="s">
        <v>403</v>
      </c>
    </row>
    <row r="169" ht="48" spans="1:19">
      <c r="A169" s="104">
        <v>164</v>
      </c>
      <c r="B169" s="170">
        <v>6528252021165</v>
      </c>
      <c r="C169" s="88" t="s">
        <v>98</v>
      </c>
      <c r="D169" s="88" t="s">
        <v>38</v>
      </c>
      <c r="E169" s="171" t="s">
        <v>71</v>
      </c>
      <c r="F169" s="171" t="s">
        <v>40</v>
      </c>
      <c r="G169" s="172" t="s">
        <v>41</v>
      </c>
      <c r="H169" s="172" t="s">
        <v>42</v>
      </c>
      <c r="I169" s="175" t="s">
        <v>427</v>
      </c>
      <c r="J169" s="194" t="s">
        <v>432</v>
      </c>
      <c r="K169" s="195">
        <v>150</v>
      </c>
      <c r="L169" s="195">
        <v>150</v>
      </c>
      <c r="M169" s="191"/>
      <c r="N169" s="192"/>
      <c r="O169" s="191"/>
      <c r="P169" s="191"/>
      <c r="Q169" s="203">
        <v>20</v>
      </c>
      <c r="R169" s="191" t="s">
        <v>433</v>
      </c>
      <c r="S169" s="175" t="s">
        <v>403</v>
      </c>
    </row>
    <row r="170" ht="36" spans="1:19">
      <c r="A170" s="104">
        <v>165</v>
      </c>
      <c r="B170" s="170">
        <v>6528252021166</v>
      </c>
      <c r="C170" s="89" t="s">
        <v>47</v>
      </c>
      <c r="D170" s="88" t="s">
        <v>38</v>
      </c>
      <c r="E170" s="171" t="s">
        <v>48</v>
      </c>
      <c r="F170" s="171" t="s">
        <v>40</v>
      </c>
      <c r="G170" s="172" t="s">
        <v>41</v>
      </c>
      <c r="H170" s="172" t="s">
        <v>42</v>
      </c>
      <c r="I170" s="175" t="s">
        <v>427</v>
      </c>
      <c r="J170" s="194" t="s">
        <v>434</v>
      </c>
      <c r="K170" s="195">
        <v>50</v>
      </c>
      <c r="L170" s="195">
        <v>50</v>
      </c>
      <c r="M170" s="191"/>
      <c r="N170" s="192"/>
      <c r="O170" s="191"/>
      <c r="P170" s="191"/>
      <c r="Q170" s="203">
        <v>20</v>
      </c>
      <c r="R170" s="191" t="s">
        <v>435</v>
      </c>
      <c r="S170" s="175" t="s">
        <v>403</v>
      </c>
    </row>
    <row r="171" ht="36" spans="1:19">
      <c r="A171" s="104">
        <v>166</v>
      </c>
      <c r="B171" s="170">
        <v>6528252021167</v>
      </c>
      <c r="C171" s="89" t="s">
        <v>47</v>
      </c>
      <c r="D171" s="88" t="s">
        <v>38</v>
      </c>
      <c r="E171" s="171" t="s">
        <v>48</v>
      </c>
      <c r="F171" s="171" t="s">
        <v>40</v>
      </c>
      <c r="G171" s="172" t="s">
        <v>41</v>
      </c>
      <c r="H171" s="172" t="s">
        <v>42</v>
      </c>
      <c r="I171" s="175" t="s">
        <v>427</v>
      </c>
      <c r="J171" s="194" t="s">
        <v>436</v>
      </c>
      <c r="K171" s="195">
        <v>175</v>
      </c>
      <c r="L171" s="195">
        <v>175</v>
      </c>
      <c r="M171" s="191"/>
      <c r="N171" s="192"/>
      <c r="O171" s="191"/>
      <c r="P171" s="191"/>
      <c r="Q171" s="203">
        <v>15</v>
      </c>
      <c r="R171" s="191" t="s">
        <v>437</v>
      </c>
      <c r="S171" s="175" t="s">
        <v>403</v>
      </c>
    </row>
    <row r="172" ht="96" spans="1:19">
      <c r="A172" s="104">
        <v>167</v>
      </c>
      <c r="B172" s="170">
        <v>6528252021168</v>
      </c>
      <c r="C172" s="149" t="s">
        <v>70</v>
      </c>
      <c r="D172" s="149" t="s">
        <v>38</v>
      </c>
      <c r="E172" s="171" t="s">
        <v>71</v>
      </c>
      <c r="F172" s="171" t="s">
        <v>40</v>
      </c>
      <c r="G172" s="172" t="s">
        <v>41</v>
      </c>
      <c r="H172" s="172" t="s">
        <v>42</v>
      </c>
      <c r="I172" s="214" t="s">
        <v>438</v>
      </c>
      <c r="J172" s="189" t="s">
        <v>439</v>
      </c>
      <c r="K172" s="217">
        <v>178</v>
      </c>
      <c r="L172" s="217">
        <v>178</v>
      </c>
      <c r="M172" s="191"/>
      <c r="N172" s="192"/>
      <c r="O172" s="192"/>
      <c r="P172" s="192"/>
      <c r="Q172" s="202">
        <v>148</v>
      </c>
      <c r="R172" s="191" t="s">
        <v>440</v>
      </c>
      <c r="S172" s="171" t="s">
        <v>441</v>
      </c>
    </row>
    <row r="173" ht="72" spans="1:19">
      <c r="A173" s="104">
        <v>168</v>
      </c>
      <c r="B173" s="170">
        <v>6528252021169</v>
      </c>
      <c r="C173" s="89" t="s">
        <v>75</v>
      </c>
      <c r="D173" s="88" t="s">
        <v>38</v>
      </c>
      <c r="E173" s="175" t="s">
        <v>39</v>
      </c>
      <c r="F173" s="171" t="s">
        <v>40</v>
      </c>
      <c r="G173" s="172" t="s">
        <v>41</v>
      </c>
      <c r="H173" s="172" t="s">
        <v>42</v>
      </c>
      <c r="I173" s="175" t="s">
        <v>438</v>
      </c>
      <c r="J173" s="194" t="s">
        <v>442</v>
      </c>
      <c r="K173" s="195">
        <v>38.42</v>
      </c>
      <c r="L173" s="195">
        <v>38.42</v>
      </c>
      <c r="M173" s="191"/>
      <c r="N173" s="192"/>
      <c r="O173" s="191"/>
      <c r="P173" s="191"/>
      <c r="Q173" s="220">
        <v>125</v>
      </c>
      <c r="R173" s="191" t="s">
        <v>440</v>
      </c>
      <c r="S173" s="171" t="s">
        <v>441</v>
      </c>
    </row>
    <row r="174" ht="144" spans="1:19">
      <c r="A174" s="104">
        <v>169</v>
      </c>
      <c r="B174" s="170">
        <v>6528252021170</v>
      </c>
      <c r="C174" s="88" t="s">
        <v>443</v>
      </c>
      <c r="D174" s="88" t="s">
        <v>38</v>
      </c>
      <c r="E174" s="175" t="s">
        <v>39</v>
      </c>
      <c r="F174" s="171" t="s">
        <v>40</v>
      </c>
      <c r="G174" s="172" t="s">
        <v>41</v>
      </c>
      <c r="H174" s="172" t="s">
        <v>42</v>
      </c>
      <c r="I174" s="175" t="s">
        <v>438</v>
      </c>
      <c r="J174" s="194" t="s">
        <v>444</v>
      </c>
      <c r="K174" s="195">
        <v>62.141</v>
      </c>
      <c r="L174" s="195">
        <v>62.141</v>
      </c>
      <c r="M174" s="191"/>
      <c r="N174" s="192"/>
      <c r="O174" s="191"/>
      <c r="P174" s="191"/>
      <c r="Q174" s="220">
        <v>125</v>
      </c>
      <c r="R174" s="191" t="s">
        <v>445</v>
      </c>
      <c r="S174" s="171" t="s">
        <v>441</v>
      </c>
    </row>
    <row r="175" ht="108" spans="1:19">
      <c r="A175" s="104">
        <v>170</v>
      </c>
      <c r="B175" s="170">
        <v>6528252021171</v>
      </c>
      <c r="C175" s="88" t="s">
        <v>446</v>
      </c>
      <c r="D175" s="88" t="s">
        <v>38</v>
      </c>
      <c r="E175" s="171" t="s">
        <v>92</v>
      </c>
      <c r="F175" s="171" t="s">
        <v>35</v>
      </c>
      <c r="G175" s="172" t="s">
        <v>41</v>
      </c>
      <c r="H175" s="172" t="s">
        <v>42</v>
      </c>
      <c r="I175" s="175" t="s">
        <v>438</v>
      </c>
      <c r="J175" s="194" t="s">
        <v>447</v>
      </c>
      <c r="K175" s="195">
        <v>298.36</v>
      </c>
      <c r="L175" s="195">
        <v>298.36</v>
      </c>
      <c r="M175" s="191"/>
      <c r="N175" s="192"/>
      <c r="O175" s="191"/>
      <c r="P175" s="191"/>
      <c r="Q175" s="220">
        <v>100</v>
      </c>
      <c r="R175" s="191" t="s">
        <v>448</v>
      </c>
      <c r="S175" s="171" t="s">
        <v>441</v>
      </c>
    </row>
    <row r="176" ht="72" spans="1:19">
      <c r="A176" s="104">
        <v>171</v>
      </c>
      <c r="B176" s="170">
        <v>6528252021172</v>
      </c>
      <c r="C176" s="88" t="s">
        <v>446</v>
      </c>
      <c r="D176" s="88" t="s">
        <v>38</v>
      </c>
      <c r="E176" s="171" t="s">
        <v>92</v>
      </c>
      <c r="F176" s="171" t="s">
        <v>35</v>
      </c>
      <c r="G176" s="172" t="s">
        <v>41</v>
      </c>
      <c r="H176" s="172" t="s">
        <v>42</v>
      </c>
      <c r="I176" s="175" t="s">
        <v>438</v>
      </c>
      <c r="J176" s="194" t="s">
        <v>449</v>
      </c>
      <c r="K176" s="195">
        <v>293</v>
      </c>
      <c r="L176" s="195">
        <v>293</v>
      </c>
      <c r="M176" s="191"/>
      <c r="N176" s="192"/>
      <c r="O176" s="191"/>
      <c r="P176" s="191"/>
      <c r="Q176" s="220">
        <v>100</v>
      </c>
      <c r="R176" s="191" t="s">
        <v>448</v>
      </c>
      <c r="S176" s="171" t="s">
        <v>441</v>
      </c>
    </row>
    <row r="177" ht="36" spans="1:19">
      <c r="A177" s="104">
        <v>172</v>
      </c>
      <c r="B177" s="170">
        <v>6528252021173</v>
      </c>
      <c r="C177" s="88" t="s">
        <v>450</v>
      </c>
      <c r="D177" s="88" t="s">
        <v>38</v>
      </c>
      <c r="E177" s="175" t="s">
        <v>124</v>
      </c>
      <c r="F177" s="171" t="s">
        <v>40</v>
      </c>
      <c r="G177" s="172" t="s">
        <v>41</v>
      </c>
      <c r="H177" s="172" t="s">
        <v>42</v>
      </c>
      <c r="I177" s="175" t="s">
        <v>438</v>
      </c>
      <c r="J177" s="194" t="s">
        <v>451</v>
      </c>
      <c r="K177" s="195">
        <v>18.9</v>
      </c>
      <c r="L177" s="195">
        <v>18.9</v>
      </c>
      <c r="M177" s="191"/>
      <c r="N177" s="192"/>
      <c r="O177" s="191"/>
      <c r="P177" s="191"/>
      <c r="Q177" s="220">
        <v>27</v>
      </c>
      <c r="R177" s="191" t="s">
        <v>440</v>
      </c>
      <c r="S177" s="171" t="s">
        <v>441</v>
      </c>
    </row>
    <row r="178" ht="36" spans="1:19">
      <c r="A178" s="104">
        <v>173</v>
      </c>
      <c r="B178" s="170">
        <v>6528252021174</v>
      </c>
      <c r="C178" s="89" t="s">
        <v>47</v>
      </c>
      <c r="D178" s="88" t="s">
        <v>38</v>
      </c>
      <c r="E178" s="171" t="s">
        <v>48</v>
      </c>
      <c r="F178" s="171" t="s">
        <v>40</v>
      </c>
      <c r="G178" s="172" t="s">
        <v>41</v>
      </c>
      <c r="H178" s="172" t="s">
        <v>42</v>
      </c>
      <c r="I178" s="175" t="s">
        <v>452</v>
      </c>
      <c r="J178" s="194" t="s">
        <v>453</v>
      </c>
      <c r="K178" s="195">
        <v>295.29</v>
      </c>
      <c r="L178" s="195">
        <v>295.29</v>
      </c>
      <c r="M178" s="191"/>
      <c r="N178" s="192"/>
      <c r="O178" s="191"/>
      <c r="P178" s="191"/>
      <c r="Q178" s="220">
        <v>39</v>
      </c>
      <c r="R178" s="191" t="s">
        <v>440</v>
      </c>
      <c r="S178" s="171" t="s">
        <v>441</v>
      </c>
    </row>
    <row r="179" ht="72" spans="1:19">
      <c r="A179" s="104">
        <v>174</v>
      </c>
      <c r="B179" s="170">
        <v>6528252021175</v>
      </c>
      <c r="C179" s="88" t="s">
        <v>98</v>
      </c>
      <c r="D179" s="88" t="s">
        <v>38</v>
      </c>
      <c r="E179" s="171" t="s">
        <v>71</v>
      </c>
      <c r="F179" s="171" t="s">
        <v>40</v>
      </c>
      <c r="G179" s="172" t="s">
        <v>41</v>
      </c>
      <c r="H179" s="172" t="s">
        <v>42</v>
      </c>
      <c r="I179" s="175" t="s">
        <v>452</v>
      </c>
      <c r="J179" s="194" t="s">
        <v>454</v>
      </c>
      <c r="K179" s="195">
        <v>60</v>
      </c>
      <c r="L179" s="195">
        <v>60</v>
      </c>
      <c r="M179" s="191"/>
      <c r="N179" s="192"/>
      <c r="O179" s="191"/>
      <c r="P179" s="191"/>
      <c r="Q179" s="220">
        <v>39</v>
      </c>
      <c r="R179" s="191" t="s">
        <v>455</v>
      </c>
      <c r="S179" s="171" t="s">
        <v>441</v>
      </c>
    </row>
    <row r="180" ht="132" spans="1:19">
      <c r="A180" s="104">
        <v>175</v>
      </c>
      <c r="B180" s="170">
        <v>6528252021176</v>
      </c>
      <c r="C180" s="149" t="s">
        <v>70</v>
      </c>
      <c r="D180" s="149" t="s">
        <v>38</v>
      </c>
      <c r="E180" s="171" t="s">
        <v>71</v>
      </c>
      <c r="F180" s="171" t="s">
        <v>40</v>
      </c>
      <c r="G180" s="172" t="s">
        <v>41</v>
      </c>
      <c r="H180" s="172" t="s">
        <v>42</v>
      </c>
      <c r="I180" s="208" t="s">
        <v>456</v>
      </c>
      <c r="J180" s="218" t="s">
        <v>457</v>
      </c>
      <c r="K180" s="217">
        <v>54.6825</v>
      </c>
      <c r="L180" s="217">
        <v>54.6825</v>
      </c>
      <c r="M180" s="191"/>
      <c r="N180" s="192"/>
      <c r="O180" s="192"/>
      <c r="P180" s="192"/>
      <c r="Q180" s="202">
        <v>148</v>
      </c>
      <c r="R180" s="191" t="s">
        <v>440</v>
      </c>
      <c r="S180" s="171" t="s">
        <v>441</v>
      </c>
    </row>
    <row r="181" ht="60" spans="1:19">
      <c r="A181" s="104">
        <v>176</v>
      </c>
      <c r="B181" s="170">
        <v>6528252021177</v>
      </c>
      <c r="C181" s="149" t="s">
        <v>98</v>
      </c>
      <c r="D181" s="88" t="s">
        <v>38</v>
      </c>
      <c r="E181" s="171" t="s">
        <v>71</v>
      </c>
      <c r="F181" s="171" t="s">
        <v>40</v>
      </c>
      <c r="G181" s="172" t="s">
        <v>41</v>
      </c>
      <c r="H181" s="172" t="s">
        <v>42</v>
      </c>
      <c r="I181" s="208" t="s">
        <v>458</v>
      </c>
      <c r="J181" s="218" t="s">
        <v>459</v>
      </c>
      <c r="K181" s="219">
        <v>120</v>
      </c>
      <c r="L181" s="219">
        <v>120</v>
      </c>
      <c r="M181" s="191"/>
      <c r="N181" s="192"/>
      <c r="O181" s="192"/>
      <c r="P181" s="192"/>
      <c r="Q181" s="220">
        <v>68</v>
      </c>
      <c r="R181" s="191" t="s">
        <v>455</v>
      </c>
      <c r="S181" s="171" t="s">
        <v>441</v>
      </c>
    </row>
    <row r="182" ht="24" spans="1:19">
      <c r="A182" s="104">
        <v>177</v>
      </c>
      <c r="B182" s="170">
        <v>6528252021178</v>
      </c>
      <c r="C182" s="89" t="s">
        <v>47</v>
      </c>
      <c r="D182" s="88" t="s">
        <v>38</v>
      </c>
      <c r="E182" s="171" t="s">
        <v>48</v>
      </c>
      <c r="F182" s="171" t="s">
        <v>40</v>
      </c>
      <c r="G182" s="172" t="s">
        <v>41</v>
      </c>
      <c r="H182" s="172" t="s">
        <v>42</v>
      </c>
      <c r="I182" s="175" t="s">
        <v>458</v>
      </c>
      <c r="J182" s="218" t="s">
        <v>460</v>
      </c>
      <c r="K182" s="195">
        <v>61.2</v>
      </c>
      <c r="L182" s="195">
        <v>61.2</v>
      </c>
      <c r="M182" s="191"/>
      <c r="N182" s="192"/>
      <c r="O182" s="191"/>
      <c r="P182" s="191"/>
      <c r="Q182" s="220">
        <v>68</v>
      </c>
      <c r="R182" s="191" t="s">
        <v>440</v>
      </c>
      <c r="S182" s="171" t="s">
        <v>441</v>
      </c>
    </row>
    <row r="183" ht="72" spans="1:19">
      <c r="A183" s="104">
        <v>178</v>
      </c>
      <c r="B183" s="170">
        <v>6528252021179</v>
      </c>
      <c r="C183" s="88" t="s">
        <v>98</v>
      </c>
      <c r="D183" s="88" t="s">
        <v>38</v>
      </c>
      <c r="E183" s="171" t="s">
        <v>71</v>
      </c>
      <c r="F183" s="171" t="s">
        <v>40</v>
      </c>
      <c r="G183" s="172" t="s">
        <v>41</v>
      </c>
      <c r="H183" s="172" t="s">
        <v>42</v>
      </c>
      <c r="I183" s="175" t="s">
        <v>458</v>
      </c>
      <c r="J183" s="194" t="s">
        <v>461</v>
      </c>
      <c r="K183" s="195">
        <v>100</v>
      </c>
      <c r="L183" s="195">
        <v>100</v>
      </c>
      <c r="M183" s="191"/>
      <c r="N183" s="192"/>
      <c r="O183" s="191"/>
      <c r="P183" s="191"/>
      <c r="Q183" s="220">
        <v>68</v>
      </c>
      <c r="R183" s="191" t="s">
        <v>455</v>
      </c>
      <c r="S183" s="171" t="s">
        <v>441</v>
      </c>
    </row>
    <row r="184" ht="60" spans="1:19">
      <c r="A184" s="104">
        <v>179</v>
      </c>
      <c r="B184" s="170">
        <v>6528252021180</v>
      </c>
      <c r="C184" s="88" t="s">
        <v>462</v>
      </c>
      <c r="D184" s="88" t="s">
        <v>38</v>
      </c>
      <c r="E184" s="175" t="s">
        <v>189</v>
      </c>
      <c r="F184" s="175" t="s">
        <v>35</v>
      </c>
      <c r="G184" s="172" t="s">
        <v>41</v>
      </c>
      <c r="H184" s="172" t="s">
        <v>42</v>
      </c>
      <c r="I184" s="175" t="s">
        <v>458</v>
      </c>
      <c r="J184" s="194" t="s">
        <v>463</v>
      </c>
      <c r="K184" s="195">
        <v>96</v>
      </c>
      <c r="L184" s="195">
        <v>96</v>
      </c>
      <c r="M184" s="191"/>
      <c r="N184" s="192"/>
      <c r="O184" s="191"/>
      <c r="P184" s="191"/>
      <c r="Q184" s="220">
        <v>68</v>
      </c>
      <c r="R184" s="191" t="s">
        <v>448</v>
      </c>
      <c r="S184" s="171" t="s">
        <v>441</v>
      </c>
    </row>
    <row r="185" ht="144" spans="1:19">
      <c r="A185" s="104">
        <v>180</v>
      </c>
      <c r="B185" s="170">
        <v>6528252021181</v>
      </c>
      <c r="C185" s="89" t="s">
        <v>84</v>
      </c>
      <c r="D185" s="89" t="s">
        <v>38</v>
      </c>
      <c r="E185" s="171" t="s">
        <v>71</v>
      </c>
      <c r="F185" s="171" t="s">
        <v>40</v>
      </c>
      <c r="G185" s="172" t="s">
        <v>41</v>
      </c>
      <c r="H185" s="172" t="s">
        <v>42</v>
      </c>
      <c r="I185" s="173" t="s">
        <v>464</v>
      </c>
      <c r="J185" s="189" t="s">
        <v>465</v>
      </c>
      <c r="K185" s="190">
        <v>249.15</v>
      </c>
      <c r="L185" s="190">
        <v>249.15</v>
      </c>
      <c r="M185" s="191"/>
      <c r="N185" s="192"/>
      <c r="O185" s="192"/>
      <c r="P185" s="192"/>
      <c r="Q185" s="202">
        <v>15</v>
      </c>
      <c r="R185" s="191" t="s">
        <v>440</v>
      </c>
      <c r="S185" s="171" t="s">
        <v>441</v>
      </c>
    </row>
    <row r="186" ht="36" spans="1:19">
      <c r="A186" s="104">
        <v>181</v>
      </c>
      <c r="B186" s="170">
        <v>6528252021182</v>
      </c>
      <c r="C186" s="89" t="s">
        <v>47</v>
      </c>
      <c r="D186" s="88" t="s">
        <v>38</v>
      </c>
      <c r="E186" s="171" t="s">
        <v>48</v>
      </c>
      <c r="F186" s="171" t="s">
        <v>40</v>
      </c>
      <c r="G186" s="172" t="s">
        <v>41</v>
      </c>
      <c r="H186" s="172" t="s">
        <v>42</v>
      </c>
      <c r="I186" s="175" t="s">
        <v>466</v>
      </c>
      <c r="J186" s="194" t="s">
        <v>467</v>
      </c>
      <c r="K186" s="219">
        <v>34.48</v>
      </c>
      <c r="L186" s="219">
        <v>34.48</v>
      </c>
      <c r="M186" s="191"/>
      <c r="N186" s="192"/>
      <c r="O186" s="191"/>
      <c r="P186" s="191"/>
      <c r="Q186" s="220">
        <v>5</v>
      </c>
      <c r="R186" s="191" t="s">
        <v>440</v>
      </c>
      <c r="S186" s="171" t="s">
        <v>441</v>
      </c>
    </row>
    <row r="187" ht="72" spans="1:19">
      <c r="A187" s="104">
        <v>182</v>
      </c>
      <c r="B187" s="170">
        <v>6528252021183</v>
      </c>
      <c r="C187" s="88" t="s">
        <v>98</v>
      </c>
      <c r="D187" s="88" t="s">
        <v>38</v>
      </c>
      <c r="E187" s="171" t="s">
        <v>71</v>
      </c>
      <c r="F187" s="171" t="s">
        <v>40</v>
      </c>
      <c r="G187" s="172" t="s">
        <v>41</v>
      </c>
      <c r="H187" s="172" t="s">
        <v>42</v>
      </c>
      <c r="I187" s="175" t="s">
        <v>466</v>
      </c>
      <c r="J187" s="194" t="s">
        <v>468</v>
      </c>
      <c r="K187" s="195">
        <v>40</v>
      </c>
      <c r="L187" s="195">
        <v>40</v>
      </c>
      <c r="M187" s="191"/>
      <c r="N187" s="192"/>
      <c r="O187" s="191"/>
      <c r="P187" s="191"/>
      <c r="Q187" s="220">
        <v>18</v>
      </c>
      <c r="R187" s="191" t="s">
        <v>455</v>
      </c>
      <c r="S187" s="171" t="s">
        <v>441</v>
      </c>
    </row>
    <row r="188" ht="60" spans="1:19">
      <c r="A188" s="104">
        <v>183</v>
      </c>
      <c r="B188" s="170">
        <v>6528252021184</v>
      </c>
      <c r="C188" s="174" t="s">
        <v>95</v>
      </c>
      <c r="D188" s="149" t="s">
        <v>38</v>
      </c>
      <c r="E188" s="171" t="s">
        <v>71</v>
      </c>
      <c r="F188" s="171" t="s">
        <v>40</v>
      </c>
      <c r="G188" s="172" t="s">
        <v>41</v>
      </c>
      <c r="H188" s="172" t="s">
        <v>42</v>
      </c>
      <c r="I188" s="208" t="s">
        <v>469</v>
      </c>
      <c r="J188" s="218" t="s">
        <v>470</v>
      </c>
      <c r="K188" s="217">
        <v>105</v>
      </c>
      <c r="L188" s="217">
        <v>105</v>
      </c>
      <c r="M188" s="191"/>
      <c r="N188" s="192"/>
      <c r="O188" s="192"/>
      <c r="P188" s="192"/>
      <c r="Q188" s="202">
        <v>148</v>
      </c>
      <c r="R188" s="191" t="s">
        <v>440</v>
      </c>
      <c r="S188" s="171" t="s">
        <v>441</v>
      </c>
    </row>
    <row r="189" ht="144" spans="1:19">
      <c r="A189" s="104">
        <v>184</v>
      </c>
      <c r="B189" s="170">
        <v>6528252021185</v>
      </c>
      <c r="C189" s="89" t="s">
        <v>84</v>
      </c>
      <c r="D189" s="89" t="s">
        <v>38</v>
      </c>
      <c r="E189" s="171" t="s">
        <v>71</v>
      </c>
      <c r="F189" s="171" t="s">
        <v>40</v>
      </c>
      <c r="G189" s="172" t="s">
        <v>41</v>
      </c>
      <c r="H189" s="172" t="s">
        <v>42</v>
      </c>
      <c r="I189" s="214" t="s">
        <v>471</v>
      </c>
      <c r="J189" s="189" t="s">
        <v>472</v>
      </c>
      <c r="K189" s="190">
        <v>262.65</v>
      </c>
      <c r="L189" s="190">
        <v>262.65</v>
      </c>
      <c r="M189" s="191"/>
      <c r="N189" s="192"/>
      <c r="O189" s="192"/>
      <c r="P189" s="192"/>
      <c r="Q189" s="202">
        <v>60</v>
      </c>
      <c r="R189" s="191" t="s">
        <v>440</v>
      </c>
      <c r="S189" s="171" t="s">
        <v>441</v>
      </c>
    </row>
    <row r="190" ht="60" spans="1:19">
      <c r="A190" s="104">
        <v>185</v>
      </c>
      <c r="B190" s="170">
        <v>6528252021186</v>
      </c>
      <c r="C190" s="149" t="s">
        <v>98</v>
      </c>
      <c r="D190" s="88" t="s">
        <v>38</v>
      </c>
      <c r="E190" s="171" t="s">
        <v>71</v>
      </c>
      <c r="F190" s="171" t="s">
        <v>40</v>
      </c>
      <c r="G190" s="172" t="s">
        <v>41</v>
      </c>
      <c r="H190" s="172" t="s">
        <v>42</v>
      </c>
      <c r="I190" s="208" t="s">
        <v>471</v>
      </c>
      <c r="J190" s="218" t="s">
        <v>473</v>
      </c>
      <c r="K190" s="219">
        <v>150</v>
      </c>
      <c r="L190" s="219">
        <v>150</v>
      </c>
      <c r="M190" s="191"/>
      <c r="N190" s="192"/>
      <c r="O190" s="192"/>
      <c r="P190" s="192"/>
      <c r="Q190" s="220">
        <v>88</v>
      </c>
      <c r="R190" s="191" t="s">
        <v>455</v>
      </c>
      <c r="S190" s="171" t="s">
        <v>441</v>
      </c>
    </row>
    <row r="191" ht="36" spans="1:19">
      <c r="A191" s="104">
        <v>186</v>
      </c>
      <c r="B191" s="170">
        <v>6528252021187</v>
      </c>
      <c r="C191" s="89" t="s">
        <v>47</v>
      </c>
      <c r="D191" s="88" t="s">
        <v>38</v>
      </c>
      <c r="E191" s="171" t="s">
        <v>48</v>
      </c>
      <c r="F191" s="171" t="s">
        <v>40</v>
      </c>
      <c r="G191" s="172" t="s">
        <v>41</v>
      </c>
      <c r="H191" s="172" t="s">
        <v>42</v>
      </c>
      <c r="I191" s="208" t="s">
        <v>471</v>
      </c>
      <c r="J191" s="218" t="s">
        <v>474</v>
      </c>
      <c r="K191" s="219">
        <v>279.99</v>
      </c>
      <c r="L191" s="219">
        <v>279.99</v>
      </c>
      <c r="M191" s="191"/>
      <c r="N191" s="192"/>
      <c r="O191" s="191"/>
      <c r="P191" s="191"/>
      <c r="Q191" s="220">
        <v>88</v>
      </c>
      <c r="R191" s="191" t="s">
        <v>440</v>
      </c>
      <c r="S191" s="171" t="s">
        <v>441</v>
      </c>
    </row>
    <row r="192" ht="72" spans="1:19">
      <c r="A192" s="104">
        <v>187</v>
      </c>
      <c r="B192" s="170">
        <v>6528252021188</v>
      </c>
      <c r="C192" s="88" t="s">
        <v>98</v>
      </c>
      <c r="D192" s="88" t="s">
        <v>38</v>
      </c>
      <c r="E192" s="171" t="s">
        <v>71</v>
      </c>
      <c r="F192" s="171" t="s">
        <v>40</v>
      </c>
      <c r="G192" s="172" t="s">
        <v>41</v>
      </c>
      <c r="H192" s="172" t="s">
        <v>42</v>
      </c>
      <c r="I192" s="175" t="s">
        <v>471</v>
      </c>
      <c r="J192" s="194" t="s">
        <v>475</v>
      </c>
      <c r="K192" s="195">
        <v>160</v>
      </c>
      <c r="L192" s="195">
        <v>160</v>
      </c>
      <c r="M192" s="191"/>
      <c r="N192" s="192"/>
      <c r="O192" s="191"/>
      <c r="P192" s="191"/>
      <c r="Q192" s="220">
        <v>88</v>
      </c>
      <c r="R192" s="191" t="s">
        <v>455</v>
      </c>
      <c r="S192" s="171" t="s">
        <v>441</v>
      </c>
    </row>
    <row r="193" ht="24" spans="1:19">
      <c r="A193" s="104">
        <v>188</v>
      </c>
      <c r="B193" s="170">
        <v>6528252021189</v>
      </c>
      <c r="C193" s="204" t="s">
        <v>387</v>
      </c>
      <c r="D193" s="88" t="s">
        <v>38</v>
      </c>
      <c r="E193" s="171" t="s">
        <v>48</v>
      </c>
      <c r="F193" s="171" t="s">
        <v>40</v>
      </c>
      <c r="G193" s="172" t="s">
        <v>41</v>
      </c>
      <c r="H193" s="172" t="s">
        <v>42</v>
      </c>
      <c r="I193" s="175" t="s">
        <v>476</v>
      </c>
      <c r="J193" s="218" t="s">
        <v>477</v>
      </c>
      <c r="K193" s="195">
        <v>6</v>
      </c>
      <c r="L193" s="195">
        <v>6</v>
      </c>
      <c r="M193" s="191"/>
      <c r="N193" s="192"/>
      <c r="O193" s="191"/>
      <c r="P193" s="191"/>
      <c r="Q193" s="220">
        <v>5</v>
      </c>
      <c r="R193" s="191" t="s">
        <v>440</v>
      </c>
      <c r="S193" s="171" t="s">
        <v>441</v>
      </c>
    </row>
    <row r="194" ht="24" spans="1:19">
      <c r="A194" s="104">
        <v>189</v>
      </c>
      <c r="B194" s="170">
        <v>6528252021190</v>
      </c>
      <c r="C194" s="89" t="s">
        <v>47</v>
      </c>
      <c r="D194" s="88" t="s">
        <v>38</v>
      </c>
      <c r="E194" s="171" t="s">
        <v>48</v>
      </c>
      <c r="F194" s="171" t="s">
        <v>40</v>
      </c>
      <c r="G194" s="172" t="s">
        <v>41</v>
      </c>
      <c r="H194" s="172" t="s">
        <v>42</v>
      </c>
      <c r="I194" s="175" t="s">
        <v>476</v>
      </c>
      <c r="J194" s="218" t="s">
        <v>478</v>
      </c>
      <c r="K194" s="195">
        <v>186.66</v>
      </c>
      <c r="L194" s="195">
        <v>186.66</v>
      </c>
      <c r="M194" s="191"/>
      <c r="N194" s="192"/>
      <c r="O194" s="191"/>
      <c r="P194" s="191"/>
      <c r="Q194" s="220">
        <v>5</v>
      </c>
      <c r="R194" s="191" t="s">
        <v>440</v>
      </c>
      <c r="S194" s="171" t="s">
        <v>441</v>
      </c>
    </row>
    <row r="195" ht="72" spans="1:19">
      <c r="A195" s="104">
        <v>190</v>
      </c>
      <c r="B195" s="170">
        <v>6528252021191</v>
      </c>
      <c r="C195" s="88" t="s">
        <v>98</v>
      </c>
      <c r="D195" s="88" t="s">
        <v>38</v>
      </c>
      <c r="E195" s="171" t="s">
        <v>71</v>
      </c>
      <c r="F195" s="171" t="s">
        <v>40</v>
      </c>
      <c r="G195" s="172" t="s">
        <v>41</v>
      </c>
      <c r="H195" s="172" t="s">
        <v>42</v>
      </c>
      <c r="I195" s="175" t="s">
        <v>476</v>
      </c>
      <c r="J195" s="194" t="s">
        <v>468</v>
      </c>
      <c r="K195" s="195">
        <v>40</v>
      </c>
      <c r="L195" s="195">
        <v>40</v>
      </c>
      <c r="M195" s="191"/>
      <c r="N195" s="192"/>
      <c r="O195" s="191"/>
      <c r="P195" s="191"/>
      <c r="Q195" s="220">
        <v>13</v>
      </c>
      <c r="R195" s="191" t="s">
        <v>455</v>
      </c>
      <c r="S195" s="171" t="s">
        <v>441</v>
      </c>
    </row>
    <row r="196" s="261" customFormat="1" ht="84" spans="1:19">
      <c r="A196" s="104">
        <v>191</v>
      </c>
      <c r="B196" s="170">
        <v>6528252021192</v>
      </c>
      <c r="C196" s="88" t="s">
        <v>84</v>
      </c>
      <c r="D196" s="88" t="s">
        <v>38</v>
      </c>
      <c r="E196" s="171" t="s">
        <v>71</v>
      </c>
      <c r="F196" s="171" t="s">
        <v>40</v>
      </c>
      <c r="G196" s="172" t="s">
        <v>41</v>
      </c>
      <c r="H196" s="172" t="s">
        <v>42</v>
      </c>
      <c r="I196" s="175" t="s">
        <v>479</v>
      </c>
      <c r="J196" s="194" t="s">
        <v>480</v>
      </c>
      <c r="K196" s="195">
        <v>148.75</v>
      </c>
      <c r="L196" s="195">
        <v>148.75</v>
      </c>
      <c r="M196" s="191"/>
      <c r="N196" s="192"/>
      <c r="O196" s="191"/>
      <c r="P196" s="191"/>
      <c r="Q196" s="203">
        <v>100</v>
      </c>
      <c r="R196" s="191" t="s">
        <v>481</v>
      </c>
      <c r="S196" s="175" t="s">
        <v>482</v>
      </c>
    </row>
    <row r="197" ht="84" spans="1:19">
      <c r="A197" s="104">
        <v>192</v>
      </c>
      <c r="B197" s="170">
        <v>6528252021193</v>
      </c>
      <c r="C197" s="88" t="s">
        <v>292</v>
      </c>
      <c r="D197" s="88" t="s">
        <v>38</v>
      </c>
      <c r="E197" s="175" t="s">
        <v>189</v>
      </c>
      <c r="F197" s="175" t="s">
        <v>35</v>
      </c>
      <c r="G197" s="172" t="s">
        <v>41</v>
      </c>
      <c r="H197" s="172" t="s">
        <v>42</v>
      </c>
      <c r="I197" s="175" t="s">
        <v>479</v>
      </c>
      <c r="J197" s="194" t="s">
        <v>483</v>
      </c>
      <c r="K197" s="195">
        <v>215</v>
      </c>
      <c r="L197" s="195">
        <v>215</v>
      </c>
      <c r="M197" s="191"/>
      <c r="N197" s="192"/>
      <c r="O197" s="191"/>
      <c r="P197" s="191"/>
      <c r="Q197" s="203">
        <v>10</v>
      </c>
      <c r="R197" s="191" t="s">
        <v>484</v>
      </c>
      <c r="S197" s="175"/>
    </row>
    <row r="198" ht="84" spans="1:19">
      <c r="A198" s="104">
        <v>193</v>
      </c>
      <c r="B198" s="170">
        <v>6528252021194</v>
      </c>
      <c r="C198" s="88" t="s">
        <v>292</v>
      </c>
      <c r="D198" s="88" t="s">
        <v>38</v>
      </c>
      <c r="E198" s="175" t="s">
        <v>189</v>
      </c>
      <c r="F198" s="175" t="s">
        <v>35</v>
      </c>
      <c r="G198" s="172" t="s">
        <v>41</v>
      </c>
      <c r="H198" s="172" t="s">
        <v>42</v>
      </c>
      <c r="I198" s="175" t="s">
        <v>485</v>
      </c>
      <c r="J198" s="194" t="s">
        <v>486</v>
      </c>
      <c r="K198" s="195">
        <v>275</v>
      </c>
      <c r="L198" s="195">
        <v>275</v>
      </c>
      <c r="M198" s="191"/>
      <c r="N198" s="192"/>
      <c r="O198" s="191"/>
      <c r="P198" s="191"/>
      <c r="Q198" s="203">
        <v>10</v>
      </c>
      <c r="R198" s="191" t="s">
        <v>484</v>
      </c>
      <c r="S198" s="175" t="s">
        <v>482</v>
      </c>
    </row>
    <row r="199" ht="84" spans="1:19">
      <c r="A199" s="104">
        <v>194</v>
      </c>
      <c r="B199" s="170">
        <v>6528252021195</v>
      </c>
      <c r="C199" s="89" t="s">
        <v>75</v>
      </c>
      <c r="D199" s="88" t="s">
        <v>38</v>
      </c>
      <c r="E199" s="175" t="s">
        <v>39</v>
      </c>
      <c r="F199" s="171" t="s">
        <v>40</v>
      </c>
      <c r="G199" s="172" t="s">
        <v>41</v>
      </c>
      <c r="H199" s="172" t="s">
        <v>42</v>
      </c>
      <c r="I199" s="175" t="s">
        <v>487</v>
      </c>
      <c r="J199" s="194" t="s">
        <v>488</v>
      </c>
      <c r="K199" s="195">
        <v>85</v>
      </c>
      <c r="L199" s="195">
        <v>85</v>
      </c>
      <c r="M199" s="191"/>
      <c r="N199" s="192"/>
      <c r="O199" s="191"/>
      <c r="P199" s="191"/>
      <c r="Q199" s="203">
        <v>200</v>
      </c>
      <c r="R199" s="191" t="s">
        <v>489</v>
      </c>
      <c r="S199" s="175" t="s">
        <v>482</v>
      </c>
    </row>
    <row r="200" ht="72" spans="1:19">
      <c r="A200" s="104">
        <v>195</v>
      </c>
      <c r="B200" s="170">
        <v>6528252021196</v>
      </c>
      <c r="C200" s="88" t="s">
        <v>37</v>
      </c>
      <c r="D200" s="88" t="s">
        <v>38</v>
      </c>
      <c r="E200" s="175" t="s">
        <v>39</v>
      </c>
      <c r="F200" s="171" t="s">
        <v>40</v>
      </c>
      <c r="G200" s="172" t="s">
        <v>41</v>
      </c>
      <c r="H200" s="172" t="s">
        <v>42</v>
      </c>
      <c r="I200" s="175" t="s">
        <v>490</v>
      </c>
      <c r="J200" s="194" t="s">
        <v>491</v>
      </c>
      <c r="K200" s="195">
        <v>55</v>
      </c>
      <c r="L200" s="195">
        <v>55</v>
      </c>
      <c r="M200" s="191"/>
      <c r="N200" s="192"/>
      <c r="O200" s="191"/>
      <c r="P200" s="191"/>
      <c r="Q200" s="203">
        <v>100</v>
      </c>
      <c r="R200" s="191" t="s">
        <v>492</v>
      </c>
      <c r="S200" s="175" t="s">
        <v>482</v>
      </c>
    </row>
    <row r="201" ht="48" spans="1:19">
      <c r="A201" s="104">
        <v>196</v>
      </c>
      <c r="B201" s="170">
        <v>6528252021197</v>
      </c>
      <c r="C201" s="88" t="s">
        <v>493</v>
      </c>
      <c r="D201" s="88" t="s">
        <v>38</v>
      </c>
      <c r="E201" s="175" t="s">
        <v>39</v>
      </c>
      <c r="F201" s="171" t="s">
        <v>40</v>
      </c>
      <c r="G201" s="172" t="s">
        <v>41</v>
      </c>
      <c r="H201" s="172" t="s">
        <v>42</v>
      </c>
      <c r="I201" s="175" t="s">
        <v>494</v>
      </c>
      <c r="J201" s="194" t="s">
        <v>495</v>
      </c>
      <c r="K201" s="195">
        <v>37.8</v>
      </c>
      <c r="L201" s="195">
        <v>37.8</v>
      </c>
      <c r="M201" s="191"/>
      <c r="N201" s="192"/>
      <c r="O201" s="191"/>
      <c r="P201" s="191"/>
      <c r="Q201" s="203">
        <v>100</v>
      </c>
      <c r="R201" s="191" t="s">
        <v>496</v>
      </c>
      <c r="S201" s="175" t="s">
        <v>482</v>
      </c>
    </row>
    <row r="202" ht="48" spans="1:19">
      <c r="A202" s="104">
        <v>197</v>
      </c>
      <c r="B202" s="170">
        <v>6528252021198</v>
      </c>
      <c r="C202" s="88" t="s">
        <v>201</v>
      </c>
      <c r="D202" s="88" t="s">
        <v>38</v>
      </c>
      <c r="E202" s="173" t="s">
        <v>124</v>
      </c>
      <c r="F202" s="171" t="s">
        <v>40</v>
      </c>
      <c r="G202" s="172" t="s">
        <v>41</v>
      </c>
      <c r="H202" s="172" t="s">
        <v>42</v>
      </c>
      <c r="I202" s="175" t="s">
        <v>497</v>
      </c>
      <c r="J202" s="194" t="s">
        <v>498</v>
      </c>
      <c r="K202" s="195">
        <v>240</v>
      </c>
      <c r="L202" s="195">
        <v>240</v>
      </c>
      <c r="M202" s="191"/>
      <c r="N202" s="192"/>
      <c r="O202" s="191"/>
      <c r="P202" s="191"/>
      <c r="Q202" s="203">
        <v>100</v>
      </c>
      <c r="R202" s="191" t="s">
        <v>499</v>
      </c>
      <c r="S202" s="175" t="s">
        <v>482</v>
      </c>
    </row>
    <row r="203" ht="48" spans="1:19">
      <c r="A203" s="104">
        <v>198</v>
      </c>
      <c r="B203" s="170">
        <v>6528252021199</v>
      </c>
      <c r="C203" s="88" t="s">
        <v>84</v>
      </c>
      <c r="D203" s="88" t="s">
        <v>38</v>
      </c>
      <c r="E203" s="175" t="s">
        <v>71</v>
      </c>
      <c r="F203" s="171" t="s">
        <v>40</v>
      </c>
      <c r="G203" s="172" t="s">
        <v>41</v>
      </c>
      <c r="H203" s="172" t="s">
        <v>42</v>
      </c>
      <c r="I203" s="175" t="s">
        <v>497</v>
      </c>
      <c r="J203" s="194" t="s">
        <v>500</v>
      </c>
      <c r="K203" s="195">
        <v>43</v>
      </c>
      <c r="L203" s="195">
        <v>43</v>
      </c>
      <c r="M203" s="191"/>
      <c r="N203" s="192"/>
      <c r="O203" s="191"/>
      <c r="P203" s="191"/>
      <c r="Q203" s="203">
        <v>40</v>
      </c>
      <c r="R203" s="191" t="s">
        <v>501</v>
      </c>
      <c r="S203" s="175" t="s">
        <v>482</v>
      </c>
    </row>
    <row r="204" ht="48" spans="1:19">
      <c r="A204" s="104">
        <v>199</v>
      </c>
      <c r="B204" s="170">
        <v>6528252021200</v>
      </c>
      <c r="C204" s="89" t="s">
        <v>47</v>
      </c>
      <c r="D204" s="88" t="s">
        <v>38</v>
      </c>
      <c r="E204" s="175" t="s">
        <v>48</v>
      </c>
      <c r="F204" s="171" t="s">
        <v>40</v>
      </c>
      <c r="G204" s="172" t="s">
        <v>41</v>
      </c>
      <c r="H204" s="172" t="s">
        <v>42</v>
      </c>
      <c r="I204" s="175" t="s">
        <v>502</v>
      </c>
      <c r="J204" s="194" t="s">
        <v>503</v>
      </c>
      <c r="K204" s="195">
        <v>38.6</v>
      </c>
      <c r="L204" s="195">
        <v>38.6</v>
      </c>
      <c r="M204" s="191"/>
      <c r="N204" s="192"/>
      <c r="O204" s="191"/>
      <c r="P204" s="191"/>
      <c r="Q204" s="203">
        <v>15</v>
      </c>
      <c r="R204" s="191" t="s">
        <v>501</v>
      </c>
      <c r="S204" s="175" t="s">
        <v>482</v>
      </c>
    </row>
    <row r="205" ht="60" spans="1:19">
      <c r="A205" s="104">
        <v>200</v>
      </c>
      <c r="B205" s="170">
        <v>6528252021201</v>
      </c>
      <c r="C205" s="88" t="s">
        <v>98</v>
      </c>
      <c r="D205" s="88" t="s">
        <v>38</v>
      </c>
      <c r="E205" s="171" t="s">
        <v>71</v>
      </c>
      <c r="F205" s="171" t="s">
        <v>40</v>
      </c>
      <c r="G205" s="172" t="s">
        <v>41</v>
      </c>
      <c r="H205" s="172" t="s">
        <v>42</v>
      </c>
      <c r="I205" s="175" t="s">
        <v>504</v>
      </c>
      <c r="J205" s="194" t="s">
        <v>505</v>
      </c>
      <c r="K205" s="195">
        <v>150</v>
      </c>
      <c r="L205" s="195">
        <v>150</v>
      </c>
      <c r="M205" s="191"/>
      <c r="N205" s="192"/>
      <c r="O205" s="191"/>
      <c r="P205" s="191"/>
      <c r="Q205" s="203">
        <v>60</v>
      </c>
      <c r="R205" s="191" t="s">
        <v>506</v>
      </c>
      <c r="S205" s="175" t="s">
        <v>482</v>
      </c>
    </row>
    <row r="206" ht="96" spans="1:19">
      <c r="A206" s="104">
        <v>201</v>
      </c>
      <c r="B206" s="170">
        <v>6528252021202</v>
      </c>
      <c r="C206" s="88" t="s">
        <v>292</v>
      </c>
      <c r="D206" s="88" t="s">
        <v>38</v>
      </c>
      <c r="E206" s="175" t="s">
        <v>189</v>
      </c>
      <c r="F206" s="175" t="s">
        <v>35</v>
      </c>
      <c r="G206" s="172" t="s">
        <v>41</v>
      </c>
      <c r="H206" s="172" t="s">
        <v>42</v>
      </c>
      <c r="I206" s="175" t="s">
        <v>507</v>
      </c>
      <c r="J206" s="194" t="s">
        <v>508</v>
      </c>
      <c r="K206" s="195">
        <v>150</v>
      </c>
      <c r="L206" s="195">
        <v>150</v>
      </c>
      <c r="M206" s="191"/>
      <c r="N206" s="192"/>
      <c r="O206" s="191"/>
      <c r="P206" s="191"/>
      <c r="Q206" s="203">
        <v>50</v>
      </c>
      <c r="R206" s="191" t="s">
        <v>509</v>
      </c>
      <c r="S206" s="175" t="s">
        <v>482</v>
      </c>
    </row>
    <row r="207" ht="84" spans="1:19">
      <c r="A207" s="104">
        <v>202</v>
      </c>
      <c r="B207" s="170">
        <v>6528252021203</v>
      </c>
      <c r="C207" s="88" t="s">
        <v>84</v>
      </c>
      <c r="D207" s="88" t="s">
        <v>38</v>
      </c>
      <c r="E207" s="171" t="s">
        <v>71</v>
      </c>
      <c r="F207" s="171" t="s">
        <v>40</v>
      </c>
      <c r="G207" s="172" t="s">
        <v>41</v>
      </c>
      <c r="H207" s="172" t="s">
        <v>42</v>
      </c>
      <c r="I207" s="175" t="s">
        <v>510</v>
      </c>
      <c r="J207" s="194" t="s">
        <v>511</v>
      </c>
      <c r="K207" s="195">
        <v>100</v>
      </c>
      <c r="L207" s="195">
        <v>100</v>
      </c>
      <c r="M207" s="191"/>
      <c r="N207" s="192"/>
      <c r="O207" s="191"/>
      <c r="P207" s="191"/>
      <c r="Q207" s="203">
        <v>100</v>
      </c>
      <c r="R207" s="191" t="s">
        <v>512</v>
      </c>
      <c r="S207" s="175" t="s">
        <v>482</v>
      </c>
    </row>
    <row r="208" ht="36" spans="1:19">
      <c r="A208" s="104">
        <v>203</v>
      </c>
      <c r="B208" s="170">
        <v>6528252021204</v>
      </c>
      <c r="C208" s="89" t="s">
        <v>66</v>
      </c>
      <c r="D208" s="88" t="s">
        <v>38</v>
      </c>
      <c r="E208" s="171" t="s">
        <v>48</v>
      </c>
      <c r="F208" s="171" t="s">
        <v>40</v>
      </c>
      <c r="G208" s="172" t="s">
        <v>41</v>
      </c>
      <c r="H208" s="172" t="s">
        <v>42</v>
      </c>
      <c r="I208" s="175" t="s">
        <v>513</v>
      </c>
      <c r="J208" s="194" t="s">
        <v>514</v>
      </c>
      <c r="K208" s="195">
        <v>35</v>
      </c>
      <c r="L208" s="195">
        <v>35</v>
      </c>
      <c r="M208" s="191"/>
      <c r="N208" s="192"/>
      <c r="O208" s="191"/>
      <c r="P208" s="191"/>
      <c r="Q208" s="203">
        <v>100</v>
      </c>
      <c r="R208" s="191" t="s">
        <v>515</v>
      </c>
      <c r="S208" s="175" t="s">
        <v>482</v>
      </c>
    </row>
    <row r="209" ht="72" spans="1:19">
      <c r="A209" s="104">
        <v>204</v>
      </c>
      <c r="B209" s="170">
        <v>6528252021205</v>
      </c>
      <c r="C209" s="88" t="s">
        <v>516</v>
      </c>
      <c r="D209" s="88" t="s">
        <v>38</v>
      </c>
      <c r="E209" s="171" t="s">
        <v>71</v>
      </c>
      <c r="F209" s="171" t="s">
        <v>40</v>
      </c>
      <c r="G209" s="172" t="s">
        <v>41</v>
      </c>
      <c r="H209" s="172" t="s">
        <v>42</v>
      </c>
      <c r="I209" s="175" t="s">
        <v>517</v>
      </c>
      <c r="J209" s="194" t="s">
        <v>518</v>
      </c>
      <c r="K209" s="195">
        <v>284.4</v>
      </c>
      <c r="L209" s="195">
        <v>284.4</v>
      </c>
      <c r="M209" s="191"/>
      <c r="N209" s="192"/>
      <c r="O209" s="191"/>
      <c r="P209" s="191"/>
      <c r="Q209" s="203">
        <v>10</v>
      </c>
      <c r="R209" s="191" t="s">
        <v>519</v>
      </c>
      <c r="S209" s="175" t="s">
        <v>482</v>
      </c>
    </row>
    <row r="210" ht="36" spans="1:19">
      <c r="A210" s="104">
        <v>205</v>
      </c>
      <c r="B210" s="170">
        <v>6528252021206</v>
      </c>
      <c r="C210" s="88" t="s">
        <v>520</v>
      </c>
      <c r="D210" s="88" t="s">
        <v>38</v>
      </c>
      <c r="E210" s="171" t="s">
        <v>71</v>
      </c>
      <c r="F210" s="171" t="s">
        <v>40</v>
      </c>
      <c r="G210" s="172" t="s">
        <v>41</v>
      </c>
      <c r="H210" s="172" t="s">
        <v>42</v>
      </c>
      <c r="I210" s="175" t="s">
        <v>521</v>
      </c>
      <c r="J210" s="194" t="s">
        <v>522</v>
      </c>
      <c r="K210" s="195">
        <v>15</v>
      </c>
      <c r="L210" s="195">
        <v>15</v>
      </c>
      <c r="M210" s="191"/>
      <c r="N210" s="192"/>
      <c r="O210" s="191"/>
      <c r="P210" s="191"/>
      <c r="Q210" s="203">
        <v>100</v>
      </c>
      <c r="R210" s="191" t="s">
        <v>523</v>
      </c>
      <c r="S210" s="175" t="s">
        <v>524</v>
      </c>
    </row>
    <row r="211" ht="48" spans="1:19">
      <c r="A211" s="104">
        <v>206</v>
      </c>
      <c r="B211" s="170">
        <v>6528252021207</v>
      </c>
      <c r="C211" s="89" t="s">
        <v>66</v>
      </c>
      <c r="D211" s="88" t="s">
        <v>38</v>
      </c>
      <c r="E211" s="171" t="s">
        <v>48</v>
      </c>
      <c r="F211" s="171" t="s">
        <v>40</v>
      </c>
      <c r="G211" s="172" t="s">
        <v>41</v>
      </c>
      <c r="H211" s="172" t="s">
        <v>42</v>
      </c>
      <c r="I211" s="175" t="s">
        <v>525</v>
      </c>
      <c r="J211" s="194" t="s">
        <v>526</v>
      </c>
      <c r="K211" s="195">
        <v>105.5</v>
      </c>
      <c r="L211" s="195">
        <v>105.5</v>
      </c>
      <c r="M211" s="191"/>
      <c r="N211" s="192"/>
      <c r="O211" s="191"/>
      <c r="P211" s="191"/>
      <c r="Q211" s="203">
        <v>20</v>
      </c>
      <c r="R211" s="191" t="s">
        <v>523</v>
      </c>
      <c r="S211" s="175" t="s">
        <v>524</v>
      </c>
    </row>
    <row r="212" ht="72" spans="1:19">
      <c r="A212" s="104">
        <v>207</v>
      </c>
      <c r="B212" s="170">
        <v>6528252021208</v>
      </c>
      <c r="C212" s="88" t="s">
        <v>171</v>
      </c>
      <c r="D212" s="88" t="s">
        <v>38</v>
      </c>
      <c r="E212" s="171" t="s">
        <v>71</v>
      </c>
      <c r="F212" s="171" t="s">
        <v>40</v>
      </c>
      <c r="G212" s="172" t="s">
        <v>41</v>
      </c>
      <c r="H212" s="172" t="s">
        <v>42</v>
      </c>
      <c r="I212" s="175" t="s">
        <v>527</v>
      </c>
      <c r="J212" s="194" t="s">
        <v>172</v>
      </c>
      <c r="K212" s="195">
        <v>3.485</v>
      </c>
      <c r="L212" s="195">
        <v>3.485</v>
      </c>
      <c r="M212" s="191"/>
      <c r="N212" s="192"/>
      <c r="O212" s="191"/>
      <c r="P212" s="191"/>
      <c r="Q212" s="203">
        <v>50</v>
      </c>
      <c r="R212" s="191" t="s">
        <v>528</v>
      </c>
      <c r="S212" s="175" t="s">
        <v>524</v>
      </c>
    </row>
    <row r="213" ht="72" spans="1:19">
      <c r="A213" s="104">
        <v>208</v>
      </c>
      <c r="B213" s="170">
        <v>6528252021209</v>
      </c>
      <c r="C213" s="174" t="s">
        <v>95</v>
      </c>
      <c r="D213" s="88" t="s">
        <v>38</v>
      </c>
      <c r="E213" s="171" t="s">
        <v>71</v>
      </c>
      <c r="F213" s="171" t="s">
        <v>40</v>
      </c>
      <c r="G213" s="172" t="s">
        <v>41</v>
      </c>
      <c r="H213" s="172" t="s">
        <v>42</v>
      </c>
      <c r="I213" s="175" t="s">
        <v>527</v>
      </c>
      <c r="J213" s="194" t="s">
        <v>529</v>
      </c>
      <c r="K213" s="195">
        <v>55</v>
      </c>
      <c r="L213" s="195">
        <v>55</v>
      </c>
      <c r="M213" s="191"/>
      <c r="N213" s="192"/>
      <c r="O213" s="191"/>
      <c r="P213" s="191"/>
      <c r="Q213" s="203">
        <v>194</v>
      </c>
      <c r="R213" s="191" t="s">
        <v>523</v>
      </c>
      <c r="S213" s="175" t="s">
        <v>524</v>
      </c>
    </row>
    <row r="214" ht="180" spans="1:19">
      <c r="A214" s="104">
        <v>209</v>
      </c>
      <c r="B214" s="170">
        <v>6528252021210</v>
      </c>
      <c r="C214" s="88" t="s">
        <v>70</v>
      </c>
      <c r="D214" s="88" t="s">
        <v>38</v>
      </c>
      <c r="E214" s="171" t="s">
        <v>71</v>
      </c>
      <c r="F214" s="171" t="s">
        <v>40</v>
      </c>
      <c r="G214" s="172" t="s">
        <v>41</v>
      </c>
      <c r="H214" s="172" t="s">
        <v>42</v>
      </c>
      <c r="I214" s="175" t="s">
        <v>530</v>
      </c>
      <c r="J214" s="194" t="s">
        <v>531</v>
      </c>
      <c r="K214" s="195">
        <v>73.8</v>
      </c>
      <c r="L214" s="195">
        <v>73.8</v>
      </c>
      <c r="M214" s="191"/>
      <c r="N214" s="192"/>
      <c r="O214" s="191"/>
      <c r="P214" s="191"/>
      <c r="Q214" s="203">
        <v>15</v>
      </c>
      <c r="R214" s="191" t="s">
        <v>523</v>
      </c>
      <c r="S214" s="175" t="s">
        <v>524</v>
      </c>
    </row>
    <row r="215" ht="240" spans="1:19">
      <c r="A215" s="104">
        <v>210</v>
      </c>
      <c r="B215" s="170">
        <v>6528252021211</v>
      </c>
      <c r="C215" s="88" t="s">
        <v>84</v>
      </c>
      <c r="D215" s="88" t="s">
        <v>38</v>
      </c>
      <c r="E215" s="171" t="s">
        <v>71</v>
      </c>
      <c r="F215" s="171" t="s">
        <v>40</v>
      </c>
      <c r="G215" s="172" t="s">
        <v>41</v>
      </c>
      <c r="H215" s="172" t="s">
        <v>42</v>
      </c>
      <c r="I215" s="175" t="s">
        <v>530</v>
      </c>
      <c r="J215" s="194" t="s">
        <v>532</v>
      </c>
      <c r="K215" s="195">
        <v>342.54</v>
      </c>
      <c r="L215" s="195">
        <v>342.54</v>
      </c>
      <c r="M215" s="191"/>
      <c r="N215" s="192"/>
      <c r="O215" s="191"/>
      <c r="P215" s="191"/>
      <c r="Q215" s="203">
        <v>15</v>
      </c>
      <c r="R215" s="191" t="s">
        <v>523</v>
      </c>
      <c r="S215" s="175" t="s">
        <v>524</v>
      </c>
    </row>
    <row r="216" ht="132" spans="1:19">
      <c r="A216" s="104">
        <v>211</v>
      </c>
      <c r="B216" s="170">
        <v>6528252021212</v>
      </c>
      <c r="C216" s="88" t="s">
        <v>84</v>
      </c>
      <c r="D216" s="88" t="s">
        <v>38</v>
      </c>
      <c r="E216" s="171" t="s">
        <v>71</v>
      </c>
      <c r="F216" s="171" t="s">
        <v>40</v>
      </c>
      <c r="G216" s="172" t="s">
        <v>41</v>
      </c>
      <c r="H216" s="172" t="s">
        <v>42</v>
      </c>
      <c r="I216" s="175" t="s">
        <v>533</v>
      </c>
      <c r="J216" s="194" t="s">
        <v>534</v>
      </c>
      <c r="K216" s="195">
        <v>49</v>
      </c>
      <c r="L216" s="195">
        <v>49</v>
      </c>
      <c r="M216" s="191"/>
      <c r="N216" s="192"/>
      <c r="O216" s="191"/>
      <c r="P216" s="191"/>
      <c r="Q216" s="203">
        <v>53</v>
      </c>
      <c r="R216" s="191" t="s">
        <v>523</v>
      </c>
      <c r="S216" s="175" t="s">
        <v>524</v>
      </c>
    </row>
    <row r="217" ht="180" spans="1:19">
      <c r="A217" s="104">
        <v>212</v>
      </c>
      <c r="B217" s="170">
        <v>6528252021213</v>
      </c>
      <c r="C217" s="88" t="s">
        <v>70</v>
      </c>
      <c r="D217" s="88" t="s">
        <v>38</v>
      </c>
      <c r="E217" s="171" t="s">
        <v>71</v>
      </c>
      <c r="F217" s="171" t="s">
        <v>40</v>
      </c>
      <c r="G217" s="172" t="s">
        <v>41</v>
      </c>
      <c r="H217" s="172" t="s">
        <v>42</v>
      </c>
      <c r="I217" s="175" t="s">
        <v>535</v>
      </c>
      <c r="J217" s="194" t="s">
        <v>536</v>
      </c>
      <c r="K217" s="195">
        <v>73.8</v>
      </c>
      <c r="L217" s="195">
        <v>73.8</v>
      </c>
      <c r="M217" s="191"/>
      <c r="N217" s="192"/>
      <c r="O217" s="191"/>
      <c r="P217" s="191"/>
      <c r="Q217" s="203">
        <v>8</v>
      </c>
      <c r="R217" s="191" t="s">
        <v>523</v>
      </c>
      <c r="S217" s="175" t="s">
        <v>524</v>
      </c>
    </row>
    <row r="218" ht="180" spans="1:19">
      <c r="A218" s="104">
        <v>213</v>
      </c>
      <c r="B218" s="170">
        <v>6528252021214</v>
      </c>
      <c r="C218" s="88" t="s">
        <v>70</v>
      </c>
      <c r="D218" s="88" t="s">
        <v>38</v>
      </c>
      <c r="E218" s="171" t="s">
        <v>71</v>
      </c>
      <c r="F218" s="171" t="s">
        <v>40</v>
      </c>
      <c r="G218" s="172" t="s">
        <v>41</v>
      </c>
      <c r="H218" s="172" t="s">
        <v>42</v>
      </c>
      <c r="I218" s="175" t="s">
        <v>537</v>
      </c>
      <c r="J218" s="194" t="s">
        <v>538</v>
      </c>
      <c r="K218" s="195">
        <v>73.8</v>
      </c>
      <c r="L218" s="195">
        <v>73.8</v>
      </c>
      <c r="M218" s="191"/>
      <c r="N218" s="192"/>
      <c r="O218" s="191"/>
      <c r="P218" s="191"/>
      <c r="Q218" s="203">
        <v>15</v>
      </c>
      <c r="R218" s="191" t="s">
        <v>523</v>
      </c>
      <c r="S218" s="175" t="s">
        <v>524</v>
      </c>
    </row>
    <row r="219" ht="240" spans="1:19">
      <c r="A219" s="104">
        <v>214</v>
      </c>
      <c r="B219" s="170">
        <v>6528252021215</v>
      </c>
      <c r="C219" s="88" t="s">
        <v>84</v>
      </c>
      <c r="D219" s="88" t="s">
        <v>38</v>
      </c>
      <c r="E219" s="171" t="s">
        <v>71</v>
      </c>
      <c r="F219" s="171" t="s">
        <v>40</v>
      </c>
      <c r="G219" s="172" t="s">
        <v>41</v>
      </c>
      <c r="H219" s="172" t="s">
        <v>42</v>
      </c>
      <c r="I219" s="175" t="s">
        <v>537</v>
      </c>
      <c r="J219" s="194" t="s">
        <v>539</v>
      </c>
      <c r="K219" s="195">
        <v>292.54</v>
      </c>
      <c r="L219" s="195">
        <v>292.54</v>
      </c>
      <c r="M219" s="191"/>
      <c r="N219" s="192"/>
      <c r="O219" s="191"/>
      <c r="P219" s="191"/>
      <c r="Q219" s="203">
        <v>15</v>
      </c>
      <c r="R219" s="191" t="s">
        <v>523</v>
      </c>
      <c r="S219" s="175" t="s">
        <v>524</v>
      </c>
    </row>
    <row r="220" ht="48" spans="1:19">
      <c r="A220" s="104">
        <v>215</v>
      </c>
      <c r="B220" s="170">
        <v>6528252021216</v>
      </c>
      <c r="C220" s="89" t="s">
        <v>47</v>
      </c>
      <c r="D220" s="88" t="s">
        <v>38</v>
      </c>
      <c r="E220" s="171" t="s">
        <v>48</v>
      </c>
      <c r="F220" s="171" t="s">
        <v>40</v>
      </c>
      <c r="G220" s="172" t="s">
        <v>41</v>
      </c>
      <c r="H220" s="172" t="s">
        <v>42</v>
      </c>
      <c r="I220" s="175" t="s">
        <v>540</v>
      </c>
      <c r="J220" s="194" t="s">
        <v>541</v>
      </c>
      <c r="K220" s="195">
        <v>231</v>
      </c>
      <c r="L220" s="195">
        <v>231</v>
      </c>
      <c r="M220" s="191"/>
      <c r="N220" s="192"/>
      <c r="O220" s="191"/>
      <c r="P220" s="191"/>
      <c r="Q220" s="203">
        <v>30</v>
      </c>
      <c r="R220" s="191" t="s">
        <v>523</v>
      </c>
      <c r="S220" s="175" t="s">
        <v>524</v>
      </c>
    </row>
    <row r="221" ht="108" spans="1:19">
      <c r="A221" s="104">
        <v>216</v>
      </c>
      <c r="B221" s="170">
        <v>6528252021217</v>
      </c>
      <c r="C221" s="88" t="s">
        <v>84</v>
      </c>
      <c r="D221" s="88" t="s">
        <v>38</v>
      </c>
      <c r="E221" s="171" t="s">
        <v>71</v>
      </c>
      <c r="F221" s="171" t="s">
        <v>40</v>
      </c>
      <c r="G221" s="172" t="s">
        <v>41</v>
      </c>
      <c r="H221" s="172" t="s">
        <v>42</v>
      </c>
      <c r="I221" s="175" t="s">
        <v>542</v>
      </c>
      <c r="J221" s="194" t="s">
        <v>543</v>
      </c>
      <c r="K221" s="195">
        <v>146.7</v>
      </c>
      <c r="L221" s="195">
        <v>146.7</v>
      </c>
      <c r="M221" s="191"/>
      <c r="N221" s="192"/>
      <c r="O221" s="191"/>
      <c r="P221" s="191"/>
      <c r="Q221" s="203">
        <v>53</v>
      </c>
      <c r="R221" s="191" t="s">
        <v>523</v>
      </c>
      <c r="S221" s="175" t="s">
        <v>524</v>
      </c>
    </row>
    <row r="222" ht="240" spans="1:19">
      <c r="A222" s="104">
        <v>217</v>
      </c>
      <c r="B222" s="170">
        <v>6528252021218</v>
      </c>
      <c r="C222" s="88" t="s">
        <v>84</v>
      </c>
      <c r="D222" s="88" t="s">
        <v>38</v>
      </c>
      <c r="E222" s="171" t="s">
        <v>71</v>
      </c>
      <c r="F222" s="171" t="s">
        <v>40</v>
      </c>
      <c r="G222" s="172" t="s">
        <v>41</v>
      </c>
      <c r="H222" s="172" t="s">
        <v>42</v>
      </c>
      <c r="I222" s="175" t="s">
        <v>544</v>
      </c>
      <c r="J222" s="194" t="s">
        <v>532</v>
      </c>
      <c r="K222" s="195">
        <v>342.54</v>
      </c>
      <c r="L222" s="195">
        <v>342.54</v>
      </c>
      <c r="M222" s="191"/>
      <c r="N222" s="192"/>
      <c r="O222" s="191"/>
      <c r="P222" s="191"/>
      <c r="Q222" s="203">
        <v>8</v>
      </c>
      <c r="R222" s="191" t="s">
        <v>523</v>
      </c>
      <c r="S222" s="175" t="s">
        <v>524</v>
      </c>
    </row>
    <row r="223" ht="48" spans="1:19">
      <c r="A223" s="104">
        <v>218</v>
      </c>
      <c r="B223" s="170">
        <v>6528252021219</v>
      </c>
      <c r="C223" s="89" t="s">
        <v>292</v>
      </c>
      <c r="D223" s="44" t="s">
        <v>38</v>
      </c>
      <c r="E223" s="171" t="s">
        <v>189</v>
      </c>
      <c r="F223" s="175" t="s">
        <v>35</v>
      </c>
      <c r="G223" s="172" t="s">
        <v>41</v>
      </c>
      <c r="H223" s="172" t="s">
        <v>42</v>
      </c>
      <c r="I223" s="175" t="s">
        <v>544</v>
      </c>
      <c r="J223" s="215" t="s">
        <v>545</v>
      </c>
      <c r="K223" s="190">
        <v>115.2</v>
      </c>
      <c r="L223" s="190">
        <v>115.2</v>
      </c>
      <c r="M223" s="191"/>
      <c r="N223" s="192"/>
      <c r="O223" s="214"/>
      <c r="P223" s="214"/>
      <c r="Q223" s="202">
        <v>11</v>
      </c>
      <c r="R223" s="191" t="s">
        <v>523</v>
      </c>
      <c r="S223" s="175" t="s">
        <v>524</v>
      </c>
    </row>
    <row r="224" ht="24" spans="1:19">
      <c r="A224" s="104">
        <v>219</v>
      </c>
      <c r="B224" s="170">
        <v>6528252021220</v>
      </c>
      <c r="C224" s="89" t="s">
        <v>47</v>
      </c>
      <c r="D224" s="88" t="s">
        <v>38</v>
      </c>
      <c r="E224" s="171" t="s">
        <v>48</v>
      </c>
      <c r="F224" s="171" t="s">
        <v>40</v>
      </c>
      <c r="G224" s="172" t="s">
        <v>41</v>
      </c>
      <c r="H224" s="172" t="s">
        <v>42</v>
      </c>
      <c r="I224" s="175" t="s">
        <v>546</v>
      </c>
      <c r="J224" s="194" t="s">
        <v>547</v>
      </c>
      <c r="K224" s="195">
        <v>138.3</v>
      </c>
      <c r="L224" s="195">
        <v>138.3</v>
      </c>
      <c r="M224" s="191"/>
      <c r="N224" s="192"/>
      <c r="O224" s="191"/>
      <c r="P224" s="191"/>
      <c r="Q224" s="203">
        <v>8</v>
      </c>
      <c r="R224" s="191" t="s">
        <v>548</v>
      </c>
      <c r="S224" s="175" t="s">
        <v>524</v>
      </c>
    </row>
    <row r="225" ht="36" spans="1:19">
      <c r="A225" s="104">
        <v>220</v>
      </c>
      <c r="B225" s="170">
        <v>6528252021221</v>
      </c>
      <c r="C225" s="88" t="s">
        <v>37</v>
      </c>
      <c r="D225" s="88" t="s">
        <v>38</v>
      </c>
      <c r="E225" s="175" t="s">
        <v>39</v>
      </c>
      <c r="F225" s="171" t="s">
        <v>40</v>
      </c>
      <c r="G225" s="172" t="s">
        <v>41</v>
      </c>
      <c r="H225" s="172" t="s">
        <v>42</v>
      </c>
      <c r="I225" s="175" t="s">
        <v>546</v>
      </c>
      <c r="J225" s="194" t="s">
        <v>549</v>
      </c>
      <c r="K225" s="195">
        <v>70</v>
      </c>
      <c r="L225" s="195">
        <v>70</v>
      </c>
      <c r="M225" s="191"/>
      <c r="N225" s="192"/>
      <c r="O225" s="191"/>
      <c r="P225" s="191"/>
      <c r="Q225" s="203">
        <v>11</v>
      </c>
      <c r="R225" s="191" t="s">
        <v>523</v>
      </c>
      <c r="S225" s="175" t="s">
        <v>524</v>
      </c>
    </row>
    <row r="226" ht="180" spans="1:19">
      <c r="A226" s="104">
        <v>221</v>
      </c>
      <c r="B226" s="170">
        <v>6528252021222</v>
      </c>
      <c r="C226" s="88" t="s">
        <v>70</v>
      </c>
      <c r="D226" s="88" t="s">
        <v>38</v>
      </c>
      <c r="E226" s="171" t="s">
        <v>71</v>
      </c>
      <c r="F226" s="171" t="s">
        <v>40</v>
      </c>
      <c r="G226" s="172" t="s">
        <v>41</v>
      </c>
      <c r="H226" s="172" t="s">
        <v>42</v>
      </c>
      <c r="I226" s="175" t="s">
        <v>550</v>
      </c>
      <c r="J226" s="194" t="s">
        <v>551</v>
      </c>
      <c r="K226" s="195">
        <v>73.8</v>
      </c>
      <c r="L226" s="195">
        <v>73.8</v>
      </c>
      <c r="M226" s="191"/>
      <c r="N226" s="192"/>
      <c r="O226" s="191"/>
      <c r="P226" s="191"/>
      <c r="Q226" s="203">
        <v>15</v>
      </c>
      <c r="R226" s="191" t="s">
        <v>523</v>
      </c>
      <c r="S226" s="175" t="s">
        <v>524</v>
      </c>
    </row>
    <row r="227" ht="240" spans="1:19">
      <c r="A227" s="104">
        <v>222</v>
      </c>
      <c r="B227" s="170">
        <v>6528252021223</v>
      </c>
      <c r="C227" s="88" t="s">
        <v>84</v>
      </c>
      <c r="D227" s="88" t="s">
        <v>38</v>
      </c>
      <c r="E227" s="171" t="s">
        <v>71</v>
      </c>
      <c r="F227" s="171" t="s">
        <v>40</v>
      </c>
      <c r="G227" s="172" t="s">
        <v>41</v>
      </c>
      <c r="H227" s="172" t="s">
        <v>42</v>
      </c>
      <c r="I227" s="175" t="s">
        <v>550</v>
      </c>
      <c r="J227" s="194" t="s">
        <v>532</v>
      </c>
      <c r="K227" s="195">
        <v>342.54</v>
      </c>
      <c r="L227" s="195">
        <v>342.54</v>
      </c>
      <c r="M227" s="191"/>
      <c r="N227" s="192"/>
      <c r="O227" s="191"/>
      <c r="P227" s="191"/>
      <c r="Q227" s="203">
        <v>11</v>
      </c>
      <c r="R227" s="191" t="s">
        <v>523</v>
      </c>
      <c r="S227" s="175" t="s">
        <v>524</v>
      </c>
    </row>
    <row r="228" ht="24" spans="1:19">
      <c r="A228" s="104">
        <v>223</v>
      </c>
      <c r="B228" s="170">
        <v>6528252021224</v>
      </c>
      <c r="C228" s="89" t="s">
        <v>47</v>
      </c>
      <c r="D228" s="88" t="s">
        <v>38</v>
      </c>
      <c r="E228" s="171" t="s">
        <v>48</v>
      </c>
      <c r="F228" s="171" t="s">
        <v>40</v>
      </c>
      <c r="G228" s="172" t="s">
        <v>41</v>
      </c>
      <c r="H228" s="172" t="s">
        <v>42</v>
      </c>
      <c r="I228" s="175" t="s">
        <v>552</v>
      </c>
      <c r="J228" s="194" t="s">
        <v>553</v>
      </c>
      <c r="K228" s="195">
        <v>205</v>
      </c>
      <c r="L228" s="195">
        <v>205</v>
      </c>
      <c r="M228" s="191"/>
      <c r="N228" s="192"/>
      <c r="O228" s="191"/>
      <c r="P228" s="191"/>
      <c r="Q228" s="203">
        <v>30</v>
      </c>
      <c r="R228" s="191" t="s">
        <v>523</v>
      </c>
      <c r="S228" s="175" t="s">
        <v>524</v>
      </c>
    </row>
    <row r="229" ht="120" spans="1:19">
      <c r="A229" s="104">
        <v>224</v>
      </c>
      <c r="B229" s="91">
        <v>6528252021230</v>
      </c>
      <c r="C229" s="88" t="s">
        <v>37</v>
      </c>
      <c r="D229" s="226" t="s">
        <v>38</v>
      </c>
      <c r="E229" s="227" t="s">
        <v>39</v>
      </c>
      <c r="F229" s="171" t="s">
        <v>40</v>
      </c>
      <c r="G229" s="228" t="s">
        <v>41</v>
      </c>
      <c r="H229" s="228" t="s">
        <v>42</v>
      </c>
      <c r="I229" s="227" t="s">
        <v>554</v>
      </c>
      <c r="J229" s="229" t="s">
        <v>555</v>
      </c>
      <c r="K229" s="230">
        <v>55.2</v>
      </c>
      <c r="L229" s="230">
        <v>55.2</v>
      </c>
      <c r="M229" s="230"/>
      <c r="N229" s="230"/>
      <c r="O229" s="230"/>
      <c r="P229" s="230"/>
      <c r="Q229" s="231">
        <v>11</v>
      </c>
      <c r="R229" s="227" t="s">
        <v>556</v>
      </c>
      <c r="S229" s="227" t="s">
        <v>524</v>
      </c>
    </row>
    <row r="230" ht="48" spans="1:19">
      <c r="A230" s="104">
        <v>225</v>
      </c>
      <c r="B230" s="91">
        <v>6528252021231</v>
      </c>
      <c r="C230" s="174" t="s">
        <v>84</v>
      </c>
      <c r="D230" s="174" t="s">
        <v>38</v>
      </c>
      <c r="E230" s="173" t="s">
        <v>71</v>
      </c>
      <c r="F230" s="171" t="s">
        <v>40</v>
      </c>
      <c r="G230" s="228" t="s">
        <v>41</v>
      </c>
      <c r="H230" s="228" t="s">
        <v>42</v>
      </c>
      <c r="I230" s="173" t="s">
        <v>557</v>
      </c>
      <c r="J230" s="215" t="s">
        <v>558</v>
      </c>
      <c r="K230" s="173">
        <v>42.6</v>
      </c>
      <c r="L230" s="173">
        <v>42.6</v>
      </c>
      <c r="M230" s="173"/>
      <c r="N230" s="173"/>
      <c r="O230" s="173"/>
      <c r="P230" s="173"/>
      <c r="Q230" s="173">
        <v>11</v>
      </c>
      <c r="R230" s="173" t="s">
        <v>559</v>
      </c>
      <c r="S230" s="173" t="s">
        <v>524</v>
      </c>
    </row>
    <row r="231" ht="108" spans="1:19">
      <c r="A231" s="104">
        <v>226</v>
      </c>
      <c r="B231" s="91">
        <v>6528252021232</v>
      </c>
      <c r="C231" s="174" t="s">
        <v>75</v>
      </c>
      <c r="D231" s="174" t="s">
        <v>38</v>
      </c>
      <c r="E231" s="227" t="s">
        <v>39</v>
      </c>
      <c r="F231" s="171" t="s">
        <v>40</v>
      </c>
      <c r="G231" s="228" t="s">
        <v>41</v>
      </c>
      <c r="H231" s="228" t="s">
        <v>42</v>
      </c>
      <c r="I231" s="173" t="s">
        <v>560</v>
      </c>
      <c r="J231" s="215" t="s">
        <v>561</v>
      </c>
      <c r="K231" s="173">
        <v>48</v>
      </c>
      <c r="L231" s="173">
        <v>48</v>
      </c>
      <c r="M231" s="173"/>
      <c r="N231" s="173"/>
      <c r="O231" s="173"/>
      <c r="P231" s="173"/>
      <c r="Q231" s="232">
        <v>70</v>
      </c>
      <c r="R231" s="173" t="s">
        <v>562</v>
      </c>
      <c r="S231" s="173" t="s">
        <v>524</v>
      </c>
    </row>
    <row r="232" ht="72" spans="1:19">
      <c r="A232" s="104">
        <v>227</v>
      </c>
      <c r="B232" s="91">
        <v>6528252021233</v>
      </c>
      <c r="C232" s="88" t="s">
        <v>37</v>
      </c>
      <c r="D232" s="174" t="s">
        <v>38</v>
      </c>
      <c r="E232" s="227" t="s">
        <v>39</v>
      </c>
      <c r="F232" s="171" t="s">
        <v>40</v>
      </c>
      <c r="G232" s="228" t="s">
        <v>41</v>
      </c>
      <c r="H232" s="228" t="s">
        <v>42</v>
      </c>
      <c r="I232" s="173" t="s">
        <v>546</v>
      </c>
      <c r="J232" s="215" t="s">
        <v>563</v>
      </c>
      <c r="K232" s="173">
        <v>78.7</v>
      </c>
      <c r="L232" s="173">
        <v>78.7</v>
      </c>
      <c r="M232" s="173"/>
      <c r="N232" s="173"/>
      <c r="O232" s="173"/>
      <c r="P232" s="173"/>
      <c r="Q232" s="232">
        <v>11</v>
      </c>
      <c r="R232" s="173" t="s">
        <v>564</v>
      </c>
      <c r="S232" s="173" t="s">
        <v>524</v>
      </c>
    </row>
    <row r="233" ht="240" spans="1:19">
      <c r="A233" s="104">
        <v>228</v>
      </c>
      <c r="B233" s="91">
        <v>6528252021234</v>
      </c>
      <c r="C233" s="174" t="s">
        <v>84</v>
      </c>
      <c r="D233" s="174" t="s">
        <v>38</v>
      </c>
      <c r="E233" s="173" t="s">
        <v>71</v>
      </c>
      <c r="F233" s="171" t="s">
        <v>40</v>
      </c>
      <c r="G233" s="228" t="s">
        <v>41</v>
      </c>
      <c r="H233" s="228" t="s">
        <v>42</v>
      </c>
      <c r="I233" s="173" t="s">
        <v>565</v>
      </c>
      <c r="J233" s="215" t="s">
        <v>566</v>
      </c>
      <c r="K233" s="173">
        <v>279.76</v>
      </c>
      <c r="L233" s="173">
        <v>279.76</v>
      </c>
      <c r="M233" s="173"/>
      <c r="N233" s="173"/>
      <c r="O233" s="173"/>
      <c r="P233" s="173"/>
      <c r="Q233" s="173">
        <v>11</v>
      </c>
      <c r="R233" s="173" t="s">
        <v>567</v>
      </c>
      <c r="S233" s="173" t="s">
        <v>524</v>
      </c>
    </row>
    <row r="234" ht="180" spans="1:19">
      <c r="A234" s="104">
        <v>229</v>
      </c>
      <c r="B234" s="91">
        <v>6528252021235</v>
      </c>
      <c r="C234" s="174" t="s">
        <v>70</v>
      </c>
      <c r="D234" s="174" t="s">
        <v>38</v>
      </c>
      <c r="E234" s="173" t="s">
        <v>71</v>
      </c>
      <c r="F234" s="171" t="s">
        <v>40</v>
      </c>
      <c r="G234" s="228" t="s">
        <v>41</v>
      </c>
      <c r="H234" s="228" t="s">
        <v>42</v>
      </c>
      <c r="I234" s="173" t="s">
        <v>565</v>
      </c>
      <c r="J234" s="215" t="s">
        <v>568</v>
      </c>
      <c r="K234" s="173">
        <v>89.8</v>
      </c>
      <c r="L234" s="173">
        <v>89.8</v>
      </c>
      <c r="M234" s="173"/>
      <c r="N234" s="173"/>
      <c r="O234" s="173"/>
      <c r="P234" s="173"/>
      <c r="Q234" s="173">
        <v>11</v>
      </c>
      <c r="R234" s="173" t="s">
        <v>569</v>
      </c>
      <c r="S234" s="173" t="s">
        <v>524</v>
      </c>
    </row>
    <row r="235" ht="36" spans="1:19">
      <c r="A235" s="104">
        <v>230</v>
      </c>
      <c r="B235" s="91">
        <v>6528252021236</v>
      </c>
      <c r="C235" s="174" t="s">
        <v>95</v>
      </c>
      <c r="D235" s="174" t="s">
        <v>38</v>
      </c>
      <c r="E235" s="173" t="s">
        <v>71</v>
      </c>
      <c r="F235" s="171" t="s">
        <v>40</v>
      </c>
      <c r="G235" s="228" t="s">
        <v>41</v>
      </c>
      <c r="H235" s="228" t="s">
        <v>42</v>
      </c>
      <c r="I235" s="173" t="s">
        <v>214</v>
      </c>
      <c r="J235" s="215" t="s">
        <v>570</v>
      </c>
      <c r="K235" s="173">
        <v>90</v>
      </c>
      <c r="L235" s="173">
        <v>90</v>
      </c>
      <c r="M235" s="173"/>
      <c r="N235" s="173"/>
      <c r="O235" s="173"/>
      <c r="P235" s="173"/>
      <c r="Q235" s="173">
        <v>57</v>
      </c>
      <c r="R235" s="173" t="s">
        <v>571</v>
      </c>
      <c r="S235" s="173" t="s">
        <v>208</v>
      </c>
    </row>
    <row r="236" ht="48" spans="1:19">
      <c r="A236" s="104">
        <v>231</v>
      </c>
      <c r="B236" s="91">
        <v>6528252021237</v>
      </c>
      <c r="C236" s="174" t="s">
        <v>70</v>
      </c>
      <c r="D236" s="174" t="s">
        <v>38</v>
      </c>
      <c r="E236" s="173" t="s">
        <v>71</v>
      </c>
      <c r="F236" s="171" t="s">
        <v>40</v>
      </c>
      <c r="G236" s="228" t="s">
        <v>41</v>
      </c>
      <c r="H236" s="228" t="s">
        <v>42</v>
      </c>
      <c r="I236" s="173" t="s">
        <v>231</v>
      </c>
      <c r="J236" s="215" t="s">
        <v>572</v>
      </c>
      <c r="K236" s="173">
        <v>34</v>
      </c>
      <c r="L236" s="173">
        <v>34</v>
      </c>
      <c r="M236" s="173"/>
      <c r="N236" s="173"/>
      <c r="O236" s="173"/>
      <c r="P236" s="173"/>
      <c r="Q236" s="173">
        <v>154</v>
      </c>
      <c r="R236" s="173" t="s">
        <v>573</v>
      </c>
      <c r="S236" s="173" t="s">
        <v>208</v>
      </c>
    </row>
    <row r="237" ht="96" spans="1:19">
      <c r="A237" s="104">
        <v>232</v>
      </c>
      <c r="B237" s="91">
        <v>6528252021238</v>
      </c>
      <c r="C237" s="174" t="s">
        <v>95</v>
      </c>
      <c r="D237" s="174" t="s">
        <v>38</v>
      </c>
      <c r="E237" s="173" t="s">
        <v>71</v>
      </c>
      <c r="F237" s="171" t="s">
        <v>40</v>
      </c>
      <c r="G237" s="228" t="s">
        <v>41</v>
      </c>
      <c r="H237" s="228" t="s">
        <v>42</v>
      </c>
      <c r="I237" s="173" t="s">
        <v>214</v>
      </c>
      <c r="J237" s="215" t="s">
        <v>574</v>
      </c>
      <c r="K237" s="173">
        <v>115</v>
      </c>
      <c r="L237" s="173">
        <v>115</v>
      </c>
      <c r="M237" s="173"/>
      <c r="N237" s="173"/>
      <c r="O237" s="173"/>
      <c r="P237" s="173"/>
      <c r="Q237" s="173">
        <v>57</v>
      </c>
      <c r="R237" s="173" t="s">
        <v>575</v>
      </c>
      <c r="S237" s="173" t="s">
        <v>208</v>
      </c>
    </row>
    <row r="238" ht="48" spans="1:19">
      <c r="A238" s="104">
        <v>233</v>
      </c>
      <c r="B238" s="91">
        <v>6528252021239</v>
      </c>
      <c r="C238" s="174" t="s">
        <v>576</v>
      </c>
      <c r="D238" s="174" t="s">
        <v>38</v>
      </c>
      <c r="E238" s="173" t="s">
        <v>124</v>
      </c>
      <c r="F238" s="171" t="s">
        <v>40</v>
      </c>
      <c r="G238" s="228" t="s">
        <v>41</v>
      </c>
      <c r="H238" s="228" t="s">
        <v>42</v>
      </c>
      <c r="I238" s="173" t="s">
        <v>410</v>
      </c>
      <c r="J238" s="215" t="s">
        <v>577</v>
      </c>
      <c r="K238" s="173">
        <v>8</v>
      </c>
      <c r="L238" s="173">
        <v>8</v>
      </c>
      <c r="M238" s="173"/>
      <c r="N238" s="173"/>
      <c r="O238" s="173"/>
      <c r="P238" s="173"/>
      <c r="Q238" s="173">
        <v>320</v>
      </c>
      <c r="R238" s="173" t="s">
        <v>578</v>
      </c>
      <c r="S238" s="173" t="s">
        <v>403</v>
      </c>
    </row>
    <row r="239" ht="72" spans="1:19">
      <c r="A239" s="104">
        <v>234</v>
      </c>
      <c r="B239" s="91">
        <v>6528252021240</v>
      </c>
      <c r="C239" s="174" t="s">
        <v>84</v>
      </c>
      <c r="D239" s="174" t="s">
        <v>38</v>
      </c>
      <c r="E239" s="173" t="s">
        <v>71</v>
      </c>
      <c r="F239" s="171" t="s">
        <v>40</v>
      </c>
      <c r="G239" s="228" t="s">
        <v>41</v>
      </c>
      <c r="H239" s="228" t="s">
        <v>42</v>
      </c>
      <c r="I239" s="173" t="s">
        <v>510</v>
      </c>
      <c r="J239" s="215" t="s">
        <v>579</v>
      </c>
      <c r="K239" s="173">
        <v>93</v>
      </c>
      <c r="L239" s="173">
        <v>93</v>
      </c>
      <c r="M239" s="173"/>
      <c r="N239" s="173"/>
      <c r="O239" s="173"/>
      <c r="P239" s="173"/>
      <c r="Q239" s="173">
        <v>100</v>
      </c>
      <c r="R239" s="173" t="s">
        <v>580</v>
      </c>
      <c r="S239" s="173" t="s">
        <v>482</v>
      </c>
    </row>
    <row r="240" ht="216" spans="1:19">
      <c r="A240" s="104">
        <v>235</v>
      </c>
      <c r="B240" s="91">
        <v>6528252021241</v>
      </c>
      <c r="C240" s="174" t="s">
        <v>84</v>
      </c>
      <c r="D240" s="174" t="s">
        <v>38</v>
      </c>
      <c r="E240" s="173" t="s">
        <v>71</v>
      </c>
      <c r="F240" s="171" t="s">
        <v>40</v>
      </c>
      <c r="G240" s="228" t="s">
        <v>41</v>
      </c>
      <c r="H240" s="228" t="s">
        <v>42</v>
      </c>
      <c r="I240" s="173" t="s">
        <v>497</v>
      </c>
      <c r="J240" s="215" t="s">
        <v>581</v>
      </c>
      <c r="K240" s="173">
        <v>148.4</v>
      </c>
      <c r="L240" s="173">
        <v>148.4</v>
      </c>
      <c r="M240" s="173"/>
      <c r="N240" s="173"/>
      <c r="O240" s="173"/>
      <c r="P240" s="173"/>
      <c r="Q240" s="173">
        <v>100</v>
      </c>
      <c r="R240" s="173" t="s">
        <v>580</v>
      </c>
      <c r="S240" s="173" t="s">
        <v>482</v>
      </c>
    </row>
    <row r="241" ht="36" spans="1:19">
      <c r="A241" s="104">
        <v>236</v>
      </c>
      <c r="B241" s="91">
        <v>6528252021242</v>
      </c>
      <c r="C241" s="174" t="s">
        <v>84</v>
      </c>
      <c r="D241" s="174" t="s">
        <v>38</v>
      </c>
      <c r="E241" s="173" t="s">
        <v>71</v>
      </c>
      <c r="F241" s="171" t="s">
        <v>40</v>
      </c>
      <c r="G241" s="228" t="s">
        <v>41</v>
      </c>
      <c r="H241" s="228" t="s">
        <v>42</v>
      </c>
      <c r="I241" s="173" t="s">
        <v>497</v>
      </c>
      <c r="J241" s="215" t="s">
        <v>582</v>
      </c>
      <c r="K241" s="173">
        <v>38</v>
      </c>
      <c r="L241" s="173">
        <v>38</v>
      </c>
      <c r="M241" s="173"/>
      <c r="N241" s="173"/>
      <c r="O241" s="173"/>
      <c r="P241" s="173"/>
      <c r="Q241" s="173">
        <v>100</v>
      </c>
      <c r="R241" s="173" t="s">
        <v>580</v>
      </c>
      <c r="S241" s="173" t="s">
        <v>482</v>
      </c>
    </row>
    <row r="242" ht="48" spans="1:19">
      <c r="A242" s="104">
        <v>237</v>
      </c>
      <c r="B242" s="91">
        <v>6528252021243</v>
      </c>
      <c r="C242" s="174" t="s">
        <v>84</v>
      </c>
      <c r="D242" s="174" t="s">
        <v>38</v>
      </c>
      <c r="E242" s="173" t="s">
        <v>71</v>
      </c>
      <c r="F242" s="171" t="s">
        <v>40</v>
      </c>
      <c r="G242" s="228" t="s">
        <v>41</v>
      </c>
      <c r="H242" s="228" t="s">
        <v>42</v>
      </c>
      <c r="I242" s="173" t="s">
        <v>583</v>
      </c>
      <c r="J242" s="215" t="s">
        <v>584</v>
      </c>
      <c r="K242" s="173">
        <v>48</v>
      </c>
      <c r="L242" s="173">
        <v>48</v>
      </c>
      <c r="M242" s="173"/>
      <c r="N242" s="173"/>
      <c r="O242" s="173"/>
      <c r="P242" s="173"/>
      <c r="Q242" s="173">
        <v>160</v>
      </c>
      <c r="R242" s="173" t="s">
        <v>585</v>
      </c>
      <c r="S242" s="173" t="s">
        <v>130</v>
      </c>
    </row>
    <row r="243" ht="180" spans="1:19">
      <c r="A243" s="104">
        <v>238</v>
      </c>
      <c r="B243" s="91">
        <v>6528252021244</v>
      </c>
      <c r="C243" s="174" t="s">
        <v>84</v>
      </c>
      <c r="D243" s="174" t="s">
        <v>38</v>
      </c>
      <c r="E243" s="173" t="s">
        <v>71</v>
      </c>
      <c r="F243" s="171" t="s">
        <v>40</v>
      </c>
      <c r="G243" s="228" t="s">
        <v>41</v>
      </c>
      <c r="H243" s="228" t="s">
        <v>42</v>
      </c>
      <c r="I243" s="173" t="s">
        <v>586</v>
      </c>
      <c r="J243" s="215" t="s">
        <v>587</v>
      </c>
      <c r="K243" s="173">
        <v>145.15</v>
      </c>
      <c r="L243" s="173">
        <v>145.15</v>
      </c>
      <c r="M243" s="173"/>
      <c r="N243" s="173"/>
      <c r="O243" s="173"/>
      <c r="P243" s="173"/>
      <c r="Q243" s="173">
        <v>52</v>
      </c>
      <c r="R243" s="173" t="s">
        <v>588</v>
      </c>
      <c r="S243" s="173" t="s">
        <v>130</v>
      </c>
    </row>
    <row r="244" ht="108" spans="1:19">
      <c r="A244" s="104">
        <v>239</v>
      </c>
      <c r="B244" s="91">
        <v>6528252021245</v>
      </c>
      <c r="C244" s="174" t="s">
        <v>84</v>
      </c>
      <c r="D244" s="174" t="s">
        <v>38</v>
      </c>
      <c r="E244" s="173" t="s">
        <v>71</v>
      </c>
      <c r="F244" s="171" t="s">
        <v>40</v>
      </c>
      <c r="G244" s="228" t="s">
        <v>41</v>
      </c>
      <c r="H244" s="228" t="s">
        <v>42</v>
      </c>
      <c r="I244" s="173" t="s">
        <v>586</v>
      </c>
      <c r="J244" s="215" t="s">
        <v>589</v>
      </c>
      <c r="K244" s="173">
        <v>176</v>
      </c>
      <c r="L244" s="173">
        <v>176</v>
      </c>
      <c r="M244" s="173"/>
      <c r="N244" s="173"/>
      <c r="O244" s="173"/>
      <c r="P244" s="173"/>
      <c r="Q244" s="173">
        <v>52</v>
      </c>
      <c r="R244" s="173" t="s">
        <v>588</v>
      </c>
      <c r="S244" s="173" t="s">
        <v>130</v>
      </c>
    </row>
    <row r="245" ht="48" spans="1:19">
      <c r="A245" s="104">
        <v>240</v>
      </c>
      <c r="B245" s="91">
        <v>6528252021246</v>
      </c>
      <c r="C245" s="174" t="s">
        <v>126</v>
      </c>
      <c r="D245" s="174" t="s">
        <v>38</v>
      </c>
      <c r="E245" s="173" t="s">
        <v>71</v>
      </c>
      <c r="F245" s="171" t="s">
        <v>40</v>
      </c>
      <c r="G245" s="228" t="s">
        <v>41</v>
      </c>
      <c r="H245" s="228" t="s">
        <v>42</v>
      </c>
      <c r="I245" s="173" t="s">
        <v>590</v>
      </c>
      <c r="J245" s="215" t="s">
        <v>591</v>
      </c>
      <c r="K245" s="173">
        <v>200</v>
      </c>
      <c r="L245" s="173">
        <v>200</v>
      </c>
      <c r="M245" s="173"/>
      <c r="N245" s="173"/>
      <c r="O245" s="173"/>
      <c r="P245" s="173"/>
      <c r="Q245" s="173">
        <v>50</v>
      </c>
      <c r="R245" s="173" t="s">
        <v>592</v>
      </c>
      <c r="S245" s="173" t="s">
        <v>144</v>
      </c>
    </row>
    <row r="246" ht="36" spans="1:19">
      <c r="A246" s="104">
        <v>241</v>
      </c>
      <c r="B246" s="91">
        <v>6528252021247</v>
      </c>
      <c r="C246" s="174" t="s">
        <v>126</v>
      </c>
      <c r="D246" s="174" t="s">
        <v>38</v>
      </c>
      <c r="E246" s="173" t="s">
        <v>71</v>
      </c>
      <c r="F246" s="171" t="s">
        <v>40</v>
      </c>
      <c r="G246" s="228" t="s">
        <v>41</v>
      </c>
      <c r="H246" s="228" t="s">
        <v>42</v>
      </c>
      <c r="I246" s="173" t="s">
        <v>590</v>
      </c>
      <c r="J246" s="215" t="s">
        <v>593</v>
      </c>
      <c r="K246" s="173">
        <v>62</v>
      </c>
      <c r="L246" s="173">
        <v>62</v>
      </c>
      <c r="M246" s="173"/>
      <c r="N246" s="173"/>
      <c r="O246" s="173"/>
      <c r="P246" s="173"/>
      <c r="Q246" s="173">
        <v>15</v>
      </c>
      <c r="R246" s="173" t="s">
        <v>594</v>
      </c>
      <c r="S246" s="173" t="s">
        <v>130</v>
      </c>
    </row>
    <row r="247" ht="48" spans="1:19">
      <c r="A247" s="104">
        <v>242</v>
      </c>
      <c r="B247" s="91">
        <v>6528252021248</v>
      </c>
      <c r="C247" s="174" t="s">
        <v>126</v>
      </c>
      <c r="D247" s="174" t="s">
        <v>38</v>
      </c>
      <c r="E247" s="173" t="s">
        <v>71</v>
      </c>
      <c r="F247" s="171" t="s">
        <v>40</v>
      </c>
      <c r="G247" s="228" t="s">
        <v>41</v>
      </c>
      <c r="H247" s="228" t="s">
        <v>42</v>
      </c>
      <c r="I247" s="173" t="s">
        <v>595</v>
      </c>
      <c r="J247" s="215" t="s">
        <v>596</v>
      </c>
      <c r="K247" s="173">
        <v>200</v>
      </c>
      <c r="L247" s="173">
        <v>200</v>
      </c>
      <c r="M247" s="173"/>
      <c r="N247" s="173"/>
      <c r="O247" s="173"/>
      <c r="P247" s="173"/>
      <c r="Q247" s="173">
        <v>30</v>
      </c>
      <c r="R247" s="173" t="s">
        <v>592</v>
      </c>
      <c r="S247" s="173" t="s">
        <v>130</v>
      </c>
    </row>
    <row r="248" ht="48" spans="1:19">
      <c r="A248" s="104">
        <v>243</v>
      </c>
      <c r="B248" s="91">
        <v>6528252021249</v>
      </c>
      <c r="C248" s="88" t="s">
        <v>37</v>
      </c>
      <c r="D248" s="174" t="s">
        <v>38</v>
      </c>
      <c r="E248" s="227" t="s">
        <v>39</v>
      </c>
      <c r="F248" s="171" t="s">
        <v>40</v>
      </c>
      <c r="G248" s="228" t="s">
        <v>41</v>
      </c>
      <c r="H248" s="228" t="s">
        <v>42</v>
      </c>
      <c r="I248" s="173" t="s">
        <v>203</v>
      </c>
      <c r="J248" s="215" t="s">
        <v>597</v>
      </c>
      <c r="K248" s="173">
        <v>157</v>
      </c>
      <c r="L248" s="173">
        <v>157</v>
      </c>
      <c r="M248" s="173"/>
      <c r="N248" s="173"/>
      <c r="O248" s="173"/>
      <c r="P248" s="173"/>
      <c r="Q248" s="173">
        <v>25</v>
      </c>
      <c r="R248" s="173" t="s">
        <v>598</v>
      </c>
      <c r="S248" s="173" t="s">
        <v>156</v>
      </c>
    </row>
    <row r="249" ht="132" spans="1:19">
      <c r="A249" s="104">
        <v>244</v>
      </c>
      <c r="B249" s="91">
        <v>6528252021250</v>
      </c>
      <c r="C249" s="174" t="s">
        <v>599</v>
      </c>
      <c r="D249" s="174" t="s">
        <v>38</v>
      </c>
      <c r="E249" s="175" t="s">
        <v>219</v>
      </c>
      <c r="F249" s="175" t="s">
        <v>220</v>
      </c>
      <c r="G249" s="228" t="s">
        <v>41</v>
      </c>
      <c r="H249" s="228" t="s">
        <v>42</v>
      </c>
      <c r="I249" s="173" t="s">
        <v>354</v>
      </c>
      <c r="J249" s="215" t="s">
        <v>600</v>
      </c>
      <c r="K249" s="173">
        <v>582.5</v>
      </c>
      <c r="L249" s="173">
        <v>582.5</v>
      </c>
      <c r="M249" s="173"/>
      <c r="N249" s="173"/>
      <c r="O249" s="173"/>
      <c r="P249" s="173"/>
      <c r="Q249" s="173">
        <v>200</v>
      </c>
      <c r="R249" s="173" t="s">
        <v>601</v>
      </c>
      <c r="S249" s="173" t="s">
        <v>602</v>
      </c>
    </row>
    <row r="250" ht="48" spans="1:19">
      <c r="A250" s="104">
        <v>245</v>
      </c>
      <c r="B250" s="91">
        <v>6528252021251</v>
      </c>
      <c r="C250" s="88" t="s">
        <v>37</v>
      </c>
      <c r="D250" s="174" t="s">
        <v>38</v>
      </c>
      <c r="E250" s="227" t="s">
        <v>39</v>
      </c>
      <c r="F250" s="171" t="s">
        <v>40</v>
      </c>
      <c r="G250" s="228" t="s">
        <v>41</v>
      </c>
      <c r="H250" s="228" t="s">
        <v>42</v>
      </c>
      <c r="I250" s="173" t="s">
        <v>603</v>
      </c>
      <c r="J250" s="215" t="s">
        <v>604</v>
      </c>
      <c r="K250" s="173">
        <v>277.2</v>
      </c>
      <c r="L250" s="173">
        <v>277.2</v>
      </c>
      <c r="M250" s="173"/>
      <c r="N250" s="173"/>
      <c r="O250" s="173"/>
      <c r="P250" s="173"/>
      <c r="Q250" s="173">
        <v>20</v>
      </c>
      <c r="R250" s="173" t="s">
        <v>605</v>
      </c>
      <c r="S250" s="173" t="s">
        <v>606</v>
      </c>
    </row>
    <row r="251" ht="48" spans="1:19">
      <c r="A251" s="104">
        <v>246</v>
      </c>
      <c r="B251" s="91">
        <v>6528252021252</v>
      </c>
      <c r="C251" s="88" t="s">
        <v>37</v>
      </c>
      <c r="D251" s="174" t="s">
        <v>38</v>
      </c>
      <c r="E251" s="227" t="s">
        <v>39</v>
      </c>
      <c r="F251" s="171" t="s">
        <v>40</v>
      </c>
      <c r="G251" s="228" t="s">
        <v>41</v>
      </c>
      <c r="H251" s="228" t="s">
        <v>42</v>
      </c>
      <c r="I251" s="173" t="s">
        <v>248</v>
      </c>
      <c r="J251" s="215" t="s">
        <v>607</v>
      </c>
      <c r="K251" s="173">
        <v>95.72</v>
      </c>
      <c r="L251" s="173">
        <v>95.72</v>
      </c>
      <c r="M251" s="173"/>
      <c r="N251" s="173"/>
      <c r="O251" s="173"/>
      <c r="P251" s="173"/>
      <c r="Q251" s="173">
        <v>30</v>
      </c>
      <c r="R251" s="173" t="s">
        <v>608</v>
      </c>
      <c r="S251" s="173" t="s">
        <v>606</v>
      </c>
    </row>
    <row r="252" ht="36" spans="1:19">
      <c r="A252" s="104">
        <v>247</v>
      </c>
      <c r="B252" s="91">
        <v>6528252021253</v>
      </c>
      <c r="C252" s="174" t="s">
        <v>84</v>
      </c>
      <c r="D252" s="174" t="s">
        <v>38</v>
      </c>
      <c r="E252" s="173" t="s">
        <v>71</v>
      </c>
      <c r="F252" s="171" t="s">
        <v>40</v>
      </c>
      <c r="G252" s="228" t="s">
        <v>41</v>
      </c>
      <c r="H252" s="228" t="s">
        <v>42</v>
      </c>
      <c r="I252" s="173" t="s">
        <v>557</v>
      </c>
      <c r="J252" s="215" t="s">
        <v>609</v>
      </c>
      <c r="K252" s="173">
        <v>105</v>
      </c>
      <c r="L252" s="173">
        <v>105</v>
      </c>
      <c r="M252" s="173"/>
      <c r="N252" s="173"/>
      <c r="O252" s="173"/>
      <c r="P252" s="173"/>
      <c r="Q252" s="173">
        <v>11</v>
      </c>
      <c r="R252" s="173" t="s">
        <v>559</v>
      </c>
      <c r="S252" s="173" t="s">
        <v>524</v>
      </c>
    </row>
    <row r="253" ht="48" spans="1:19">
      <c r="A253" s="104">
        <v>248</v>
      </c>
      <c r="B253" s="91">
        <v>6528252021254</v>
      </c>
      <c r="C253" s="174" t="s">
        <v>610</v>
      </c>
      <c r="D253" s="174" t="s">
        <v>38</v>
      </c>
      <c r="E253" s="171" t="s">
        <v>92</v>
      </c>
      <c r="F253" s="171" t="s">
        <v>35</v>
      </c>
      <c r="G253" s="228" t="s">
        <v>41</v>
      </c>
      <c r="H253" s="228" t="s">
        <v>42</v>
      </c>
      <c r="I253" s="173" t="s">
        <v>43</v>
      </c>
      <c r="J253" s="215" t="s">
        <v>611</v>
      </c>
      <c r="K253" s="173">
        <v>80</v>
      </c>
      <c r="L253" s="173">
        <v>80</v>
      </c>
      <c r="M253" s="173"/>
      <c r="N253" s="173"/>
      <c r="O253" s="173"/>
      <c r="P253" s="173"/>
      <c r="Q253" s="173">
        <v>18</v>
      </c>
      <c r="R253" s="173" t="s">
        <v>94</v>
      </c>
      <c r="S253" s="173" t="s">
        <v>612</v>
      </c>
    </row>
    <row r="254" ht="24" spans="1:19">
      <c r="A254" s="104">
        <v>249</v>
      </c>
      <c r="B254" s="91">
        <v>6528252021255</v>
      </c>
      <c r="C254" s="174" t="s">
        <v>613</v>
      </c>
      <c r="D254" s="174" t="s">
        <v>38</v>
      </c>
      <c r="E254" s="171" t="s">
        <v>92</v>
      </c>
      <c r="F254" s="171" t="s">
        <v>35</v>
      </c>
      <c r="G254" s="228" t="s">
        <v>41</v>
      </c>
      <c r="H254" s="228" t="s">
        <v>42</v>
      </c>
      <c r="I254" s="173" t="s">
        <v>320</v>
      </c>
      <c r="J254" s="215" t="s">
        <v>614</v>
      </c>
      <c r="K254" s="173">
        <v>100</v>
      </c>
      <c r="L254" s="173">
        <v>100</v>
      </c>
      <c r="M254" s="173"/>
      <c r="N254" s="173"/>
      <c r="O254" s="173"/>
      <c r="P254" s="173"/>
      <c r="Q254" s="173">
        <v>50</v>
      </c>
      <c r="R254" s="173" t="s">
        <v>615</v>
      </c>
      <c r="S254" s="173" t="s">
        <v>291</v>
      </c>
    </row>
    <row r="255" ht="72" spans="1:19">
      <c r="A255" s="104">
        <v>250</v>
      </c>
      <c r="B255" s="91">
        <v>6528252021256</v>
      </c>
      <c r="C255" s="174" t="s">
        <v>516</v>
      </c>
      <c r="D255" s="174" t="s">
        <v>38</v>
      </c>
      <c r="E255" s="173" t="s">
        <v>71</v>
      </c>
      <c r="F255" s="171" t="s">
        <v>40</v>
      </c>
      <c r="G255" s="228" t="s">
        <v>41</v>
      </c>
      <c r="H255" s="228" t="s">
        <v>42</v>
      </c>
      <c r="I255" s="173" t="s">
        <v>497</v>
      </c>
      <c r="J255" s="215" t="s">
        <v>616</v>
      </c>
      <c r="K255" s="173">
        <v>284.4</v>
      </c>
      <c r="L255" s="173">
        <v>284.4</v>
      </c>
      <c r="M255" s="173"/>
      <c r="N255" s="173"/>
      <c r="O255" s="173"/>
      <c r="P255" s="173"/>
      <c r="Q255" s="173">
        <v>10</v>
      </c>
      <c r="R255" s="173" t="s">
        <v>617</v>
      </c>
      <c r="S255" s="173" t="s">
        <v>482</v>
      </c>
    </row>
    <row r="256" ht="24" spans="1:19">
      <c r="A256" s="104">
        <v>251</v>
      </c>
      <c r="B256" s="91">
        <v>6528252021257</v>
      </c>
      <c r="C256" s="88" t="s">
        <v>201</v>
      </c>
      <c r="D256" s="174" t="s">
        <v>38</v>
      </c>
      <c r="E256" s="173" t="s">
        <v>124</v>
      </c>
      <c r="F256" s="171" t="s">
        <v>40</v>
      </c>
      <c r="G256" s="228" t="s">
        <v>41</v>
      </c>
      <c r="H256" s="228" t="s">
        <v>42</v>
      </c>
      <c r="I256" s="173" t="s">
        <v>618</v>
      </c>
      <c r="J256" s="215" t="s">
        <v>619</v>
      </c>
      <c r="K256" s="173">
        <v>200</v>
      </c>
      <c r="L256" s="173">
        <v>200</v>
      </c>
      <c r="M256" s="173"/>
      <c r="N256" s="173"/>
      <c r="O256" s="173"/>
      <c r="P256" s="173"/>
      <c r="Q256" s="173">
        <v>10</v>
      </c>
      <c r="R256" s="173" t="s">
        <v>620</v>
      </c>
      <c r="S256" s="173" t="s">
        <v>482</v>
      </c>
    </row>
    <row r="257" ht="24" spans="1:19">
      <c r="A257" s="104">
        <v>252</v>
      </c>
      <c r="B257" s="91">
        <v>6528252021258</v>
      </c>
      <c r="C257" s="88" t="s">
        <v>201</v>
      </c>
      <c r="D257" s="174" t="s">
        <v>38</v>
      </c>
      <c r="E257" s="173" t="s">
        <v>124</v>
      </c>
      <c r="F257" s="171" t="s">
        <v>40</v>
      </c>
      <c r="G257" s="228" t="s">
        <v>41</v>
      </c>
      <c r="H257" s="228" t="s">
        <v>42</v>
      </c>
      <c r="I257" s="173" t="s">
        <v>497</v>
      </c>
      <c r="J257" s="215" t="s">
        <v>621</v>
      </c>
      <c r="K257" s="173">
        <v>235</v>
      </c>
      <c r="L257" s="173">
        <v>235</v>
      </c>
      <c r="M257" s="173"/>
      <c r="N257" s="173"/>
      <c r="O257" s="173"/>
      <c r="P257" s="173"/>
      <c r="Q257" s="173">
        <v>50</v>
      </c>
      <c r="R257" s="173" t="s">
        <v>620</v>
      </c>
      <c r="S257" s="173" t="s">
        <v>482</v>
      </c>
    </row>
    <row r="258" ht="36" spans="1:19">
      <c r="A258" s="104">
        <v>253</v>
      </c>
      <c r="B258" s="91">
        <v>6528252021259</v>
      </c>
      <c r="C258" s="174" t="s">
        <v>622</v>
      </c>
      <c r="D258" s="174" t="s">
        <v>38</v>
      </c>
      <c r="E258" s="171" t="s">
        <v>92</v>
      </c>
      <c r="F258" s="171" t="s">
        <v>35</v>
      </c>
      <c r="G258" s="228" t="s">
        <v>41</v>
      </c>
      <c r="H258" s="228" t="s">
        <v>42</v>
      </c>
      <c r="I258" s="173" t="s">
        <v>623</v>
      </c>
      <c r="J258" s="215" t="s">
        <v>624</v>
      </c>
      <c r="K258" s="173">
        <v>500</v>
      </c>
      <c r="L258" s="173">
        <v>500</v>
      </c>
      <c r="M258" s="173"/>
      <c r="N258" s="173"/>
      <c r="O258" s="173"/>
      <c r="P258" s="173"/>
      <c r="Q258" s="173">
        <v>3</v>
      </c>
      <c r="R258" s="173" t="s">
        <v>625</v>
      </c>
      <c r="S258" s="173" t="s">
        <v>482</v>
      </c>
    </row>
    <row r="259" ht="48" spans="1:19">
      <c r="A259" s="104">
        <v>254</v>
      </c>
      <c r="B259" s="91">
        <v>6528252021260</v>
      </c>
      <c r="C259" s="174" t="s">
        <v>626</v>
      </c>
      <c r="D259" s="174" t="s">
        <v>38</v>
      </c>
      <c r="E259" s="173" t="s">
        <v>71</v>
      </c>
      <c r="F259" s="171" t="s">
        <v>40</v>
      </c>
      <c r="G259" s="228" t="s">
        <v>41</v>
      </c>
      <c r="H259" s="228" t="s">
        <v>42</v>
      </c>
      <c r="I259" s="173" t="s">
        <v>627</v>
      </c>
      <c r="J259" s="215" t="s">
        <v>628</v>
      </c>
      <c r="K259" s="173">
        <v>120</v>
      </c>
      <c r="L259" s="173">
        <v>120</v>
      </c>
      <c r="M259" s="173"/>
      <c r="N259" s="173"/>
      <c r="O259" s="173"/>
      <c r="P259" s="173"/>
      <c r="Q259" s="173">
        <v>32</v>
      </c>
      <c r="R259" s="173" t="s">
        <v>629</v>
      </c>
      <c r="S259" s="173" t="s">
        <v>130</v>
      </c>
    </row>
    <row r="260" ht="72" spans="1:19">
      <c r="A260" s="104">
        <v>255</v>
      </c>
      <c r="B260" s="91">
        <v>6528252021261</v>
      </c>
      <c r="C260" s="174" t="s">
        <v>630</v>
      </c>
      <c r="D260" s="174" t="s">
        <v>38</v>
      </c>
      <c r="E260" s="173" t="s">
        <v>71</v>
      </c>
      <c r="F260" s="171" t="s">
        <v>40</v>
      </c>
      <c r="G260" s="228" t="s">
        <v>41</v>
      </c>
      <c r="H260" s="228" t="s">
        <v>42</v>
      </c>
      <c r="I260" s="173" t="s">
        <v>631</v>
      </c>
      <c r="J260" s="215" t="s">
        <v>632</v>
      </c>
      <c r="K260" s="173">
        <v>50</v>
      </c>
      <c r="L260" s="173">
        <v>50</v>
      </c>
      <c r="M260" s="173"/>
      <c r="N260" s="173"/>
      <c r="O260" s="173"/>
      <c r="P260" s="173"/>
      <c r="Q260" s="173">
        <v>58</v>
      </c>
      <c r="R260" s="173" t="s">
        <v>633</v>
      </c>
      <c r="S260" s="173" t="s">
        <v>130</v>
      </c>
    </row>
    <row r="261" ht="36" spans="1:19">
      <c r="A261" s="104">
        <v>256</v>
      </c>
      <c r="B261" s="91">
        <v>6528252021262</v>
      </c>
      <c r="C261" s="174" t="s">
        <v>634</v>
      </c>
      <c r="D261" s="174" t="s">
        <v>38</v>
      </c>
      <c r="E261" s="173" t="s">
        <v>71</v>
      </c>
      <c r="F261" s="171" t="s">
        <v>40</v>
      </c>
      <c r="G261" s="228" t="s">
        <v>41</v>
      </c>
      <c r="H261" s="228" t="s">
        <v>42</v>
      </c>
      <c r="I261" s="173" t="s">
        <v>635</v>
      </c>
      <c r="J261" s="215" t="s">
        <v>636</v>
      </c>
      <c r="K261" s="173">
        <v>100</v>
      </c>
      <c r="L261" s="173">
        <v>100</v>
      </c>
      <c r="M261" s="173"/>
      <c r="N261" s="173"/>
      <c r="O261" s="173"/>
      <c r="P261" s="173"/>
      <c r="Q261" s="173">
        <v>26</v>
      </c>
      <c r="R261" s="173" t="s">
        <v>637</v>
      </c>
      <c r="S261" s="173" t="s">
        <v>130</v>
      </c>
    </row>
    <row r="262" ht="72" spans="1:19">
      <c r="A262" s="104">
        <v>257</v>
      </c>
      <c r="B262" s="91">
        <v>6528252021263</v>
      </c>
      <c r="C262" s="174" t="s">
        <v>638</v>
      </c>
      <c r="D262" s="174" t="s">
        <v>38</v>
      </c>
      <c r="E262" s="175" t="s">
        <v>116</v>
      </c>
      <c r="F262" s="175" t="s">
        <v>35</v>
      </c>
      <c r="G262" s="228" t="s">
        <v>41</v>
      </c>
      <c r="H262" s="228" t="s">
        <v>42</v>
      </c>
      <c r="I262" s="173" t="s">
        <v>354</v>
      </c>
      <c r="J262" s="215" t="s">
        <v>639</v>
      </c>
      <c r="K262" s="173">
        <v>227.5</v>
      </c>
      <c r="L262" s="173">
        <v>227.5</v>
      </c>
      <c r="M262" s="173"/>
      <c r="N262" s="173"/>
      <c r="O262" s="173"/>
      <c r="P262" s="173"/>
      <c r="Q262" s="173">
        <v>70</v>
      </c>
      <c r="R262" s="173" t="s">
        <v>640</v>
      </c>
      <c r="S262" s="173" t="s">
        <v>602</v>
      </c>
    </row>
    <row r="263" ht="36" spans="1:19">
      <c r="A263" s="104">
        <v>258</v>
      </c>
      <c r="B263" s="91">
        <v>6528252021264</v>
      </c>
      <c r="C263" s="174" t="s">
        <v>638</v>
      </c>
      <c r="D263" s="174" t="s">
        <v>38</v>
      </c>
      <c r="E263" s="175" t="s">
        <v>219</v>
      </c>
      <c r="F263" s="175" t="s">
        <v>220</v>
      </c>
      <c r="G263" s="228" t="s">
        <v>41</v>
      </c>
      <c r="H263" s="228" t="s">
        <v>42</v>
      </c>
      <c r="I263" s="173" t="s">
        <v>392</v>
      </c>
      <c r="J263" s="215" t="s">
        <v>641</v>
      </c>
      <c r="K263" s="173">
        <v>260</v>
      </c>
      <c r="L263" s="173">
        <v>260</v>
      </c>
      <c r="M263" s="173"/>
      <c r="N263" s="173"/>
      <c r="O263" s="173"/>
      <c r="P263" s="173"/>
      <c r="Q263" s="173">
        <v>50</v>
      </c>
      <c r="R263" s="173" t="s">
        <v>642</v>
      </c>
      <c r="S263" s="173" t="s">
        <v>602</v>
      </c>
    </row>
    <row r="264" ht="48" spans="1:19">
      <c r="A264" s="104">
        <v>259</v>
      </c>
      <c r="B264" s="91">
        <v>6528252021265</v>
      </c>
      <c r="C264" s="174" t="s">
        <v>638</v>
      </c>
      <c r="D264" s="174" t="s">
        <v>38</v>
      </c>
      <c r="E264" s="175" t="s">
        <v>219</v>
      </c>
      <c r="F264" s="175" t="s">
        <v>220</v>
      </c>
      <c r="G264" s="228" t="s">
        <v>41</v>
      </c>
      <c r="H264" s="228" t="s">
        <v>42</v>
      </c>
      <c r="I264" s="173" t="s">
        <v>338</v>
      </c>
      <c r="J264" s="215" t="s">
        <v>643</v>
      </c>
      <c r="K264" s="173">
        <v>380</v>
      </c>
      <c r="L264" s="173">
        <v>380</v>
      </c>
      <c r="M264" s="173"/>
      <c r="N264" s="173"/>
      <c r="O264" s="173"/>
      <c r="P264" s="173"/>
      <c r="Q264" s="173">
        <v>60</v>
      </c>
      <c r="R264" s="173" t="s">
        <v>644</v>
      </c>
      <c r="S264" s="173" t="s">
        <v>602</v>
      </c>
    </row>
    <row r="265" ht="120" spans="1:19">
      <c r="A265" s="104">
        <v>260</v>
      </c>
      <c r="B265" s="91">
        <v>6528252021266</v>
      </c>
      <c r="C265" s="174" t="s">
        <v>638</v>
      </c>
      <c r="D265" s="174" t="s">
        <v>38</v>
      </c>
      <c r="E265" s="175" t="s">
        <v>219</v>
      </c>
      <c r="F265" s="175" t="s">
        <v>220</v>
      </c>
      <c r="G265" s="228" t="s">
        <v>41</v>
      </c>
      <c r="H265" s="228" t="s">
        <v>42</v>
      </c>
      <c r="I265" s="173" t="s">
        <v>375</v>
      </c>
      <c r="J265" s="215" t="s">
        <v>645</v>
      </c>
      <c r="K265" s="173">
        <v>115.5</v>
      </c>
      <c r="L265" s="173">
        <v>115.5</v>
      </c>
      <c r="M265" s="173"/>
      <c r="N265" s="173"/>
      <c r="O265" s="173"/>
      <c r="P265" s="173"/>
      <c r="Q265" s="173">
        <v>20</v>
      </c>
      <c r="R265" s="173" t="s">
        <v>646</v>
      </c>
      <c r="S265" s="173" t="s">
        <v>602</v>
      </c>
    </row>
    <row r="266" ht="144" spans="1:19">
      <c r="A266" s="104">
        <v>261</v>
      </c>
      <c r="B266" s="91">
        <v>6528252021267</v>
      </c>
      <c r="C266" s="174" t="s">
        <v>647</v>
      </c>
      <c r="D266" s="174" t="s">
        <v>38</v>
      </c>
      <c r="E266" s="171" t="s">
        <v>92</v>
      </c>
      <c r="F266" s="171" t="s">
        <v>35</v>
      </c>
      <c r="G266" s="228" t="s">
        <v>41</v>
      </c>
      <c r="H266" s="228" t="s">
        <v>42</v>
      </c>
      <c r="I266" s="173" t="s">
        <v>354</v>
      </c>
      <c r="J266" s="215" t="s">
        <v>648</v>
      </c>
      <c r="K266" s="173">
        <v>100</v>
      </c>
      <c r="L266" s="173">
        <v>100</v>
      </c>
      <c r="M266" s="173"/>
      <c r="N266" s="173"/>
      <c r="O266" s="173"/>
      <c r="P266" s="173"/>
      <c r="Q266" s="232">
        <v>100</v>
      </c>
      <c r="R266" s="173" t="s">
        <v>649</v>
      </c>
      <c r="S266" s="173" t="s">
        <v>602</v>
      </c>
    </row>
    <row r="267" ht="168" spans="1:19">
      <c r="A267" s="104">
        <v>262</v>
      </c>
      <c r="B267" s="263">
        <v>6528252021268</v>
      </c>
      <c r="C267" s="264" t="s">
        <v>650</v>
      </c>
      <c r="D267" s="264" t="s">
        <v>38</v>
      </c>
      <c r="E267" s="265" t="s">
        <v>92</v>
      </c>
      <c r="F267" s="171" t="s">
        <v>35</v>
      </c>
      <c r="G267" s="266" t="s">
        <v>41</v>
      </c>
      <c r="H267" s="266" t="s">
        <v>42</v>
      </c>
      <c r="I267" s="267" t="s">
        <v>354</v>
      </c>
      <c r="J267" s="268" t="s">
        <v>651</v>
      </c>
      <c r="K267" s="267">
        <v>104.36</v>
      </c>
      <c r="L267" s="267">
        <v>104.36</v>
      </c>
      <c r="M267" s="267"/>
      <c r="N267" s="267"/>
      <c r="O267" s="267"/>
      <c r="P267" s="267"/>
      <c r="Q267" s="269">
        <v>60</v>
      </c>
      <c r="R267" s="267" t="s">
        <v>652</v>
      </c>
      <c r="S267" s="267" t="s">
        <v>602</v>
      </c>
    </row>
    <row r="268" ht="60" spans="1:19">
      <c r="A268" s="104">
        <v>263</v>
      </c>
      <c r="B268" s="91">
        <v>6528252021269</v>
      </c>
      <c r="C268" s="88" t="s">
        <v>201</v>
      </c>
      <c r="D268" s="174" t="s">
        <v>38</v>
      </c>
      <c r="E268" s="227" t="s">
        <v>124</v>
      </c>
      <c r="F268" s="171" t="s">
        <v>40</v>
      </c>
      <c r="G268" s="228" t="s">
        <v>41</v>
      </c>
      <c r="H268" s="228" t="s">
        <v>42</v>
      </c>
      <c r="I268" s="173" t="s">
        <v>259</v>
      </c>
      <c r="J268" s="215" t="s">
        <v>653</v>
      </c>
      <c r="K268" s="173">
        <v>60</v>
      </c>
      <c r="L268" s="173">
        <v>60</v>
      </c>
      <c r="M268" s="173"/>
      <c r="N268" s="173"/>
      <c r="O268" s="173"/>
      <c r="P268" s="173"/>
      <c r="Q268" s="173">
        <v>36</v>
      </c>
      <c r="R268" s="173" t="s">
        <v>654</v>
      </c>
      <c r="S268" s="173" t="s">
        <v>606</v>
      </c>
    </row>
    <row r="269" ht="48" spans="1:19">
      <c r="A269" s="104">
        <v>264</v>
      </c>
      <c r="B269" s="91">
        <v>6528252021270</v>
      </c>
      <c r="C269" s="89" t="s">
        <v>47</v>
      </c>
      <c r="D269" s="174" t="s">
        <v>38</v>
      </c>
      <c r="E269" s="173" t="s">
        <v>48</v>
      </c>
      <c r="F269" s="171" t="s">
        <v>40</v>
      </c>
      <c r="G269" s="228" t="s">
        <v>41</v>
      </c>
      <c r="H269" s="228" t="s">
        <v>42</v>
      </c>
      <c r="I269" s="173" t="s">
        <v>557</v>
      </c>
      <c r="J269" s="215" t="s">
        <v>655</v>
      </c>
      <c r="K269" s="173">
        <v>67.4</v>
      </c>
      <c r="L269" s="173">
        <v>67.4</v>
      </c>
      <c r="M269" s="173"/>
      <c r="N269" s="173"/>
      <c r="O269" s="173"/>
      <c r="P269" s="173"/>
      <c r="Q269" s="232">
        <v>16</v>
      </c>
      <c r="R269" s="173" t="s">
        <v>656</v>
      </c>
      <c r="S269" s="173" t="s">
        <v>524</v>
      </c>
    </row>
    <row r="270" ht="48" spans="1:19">
      <c r="A270" s="104">
        <v>265</v>
      </c>
      <c r="B270" s="91">
        <v>6528252021271</v>
      </c>
      <c r="C270" s="89" t="s">
        <v>47</v>
      </c>
      <c r="D270" s="174" t="s">
        <v>38</v>
      </c>
      <c r="E270" s="173" t="s">
        <v>48</v>
      </c>
      <c r="F270" s="171" t="s">
        <v>40</v>
      </c>
      <c r="G270" s="228" t="s">
        <v>41</v>
      </c>
      <c r="H270" s="228" t="s">
        <v>42</v>
      </c>
      <c r="I270" s="173" t="s">
        <v>546</v>
      </c>
      <c r="J270" s="215" t="s">
        <v>657</v>
      </c>
      <c r="K270" s="173">
        <v>114</v>
      </c>
      <c r="L270" s="173">
        <v>114</v>
      </c>
      <c r="M270" s="173"/>
      <c r="N270" s="173"/>
      <c r="O270" s="173"/>
      <c r="P270" s="173"/>
      <c r="Q270" s="232">
        <v>12</v>
      </c>
      <c r="R270" s="173" t="s">
        <v>656</v>
      </c>
      <c r="S270" s="173" t="s">
        <v>524</v>
      </c>
    </row>
    <row r="271" ht="36" spans="1:19">
      <c r="A271" s="104">
        <v>266</v>
      </c>
      <c r="B271" s="91">
        <v>6528252021272</v>
      </c>
      <c r="C271" s="204" t="s">
        <v>387</v>
      </c>
      <c r="D271" s="174" t="s">
        <v>38</v>
      </c>
      <c r="E271" s="173" t="s">
        <v>48</v>
      </c>
      <c r="F271" s="171" t="s">
        <v>40</v>
      </c>
      <c r="G271" s="228" t="s">
        <v>41</v>
      </c>
      <c r="H271" s="228" t="s">
        <v>42</v>
      </c>
      <c r="I271" s="173" t="s">
        <v>546</v>
      </c>
      <c r="J271" s="215" t="s">
        <v>658</v>
      </c>
      <c r="K271" s="173">
        <v>22</v>
      </c>
      <c r="L271" s="173">
        <v>22</v>
      </c>
      <c r="M271" s="173"/>
      <c r="N271" s="173"/>
      <c r="O271" s="173"/>
      <c r="P271" s="173"/>
      <c r="Q271" s="232">
        <v>12</v>
      </c>
      <c r="R271" s="173" t="s">
        <v>659</v>
      </c>
      <c r="S271" s="173" t="s">
        <v>524</v>
      </c>
    </row>
    <row r="272" ht="36" spans="1:19">
      <c r="A272" s="104">
        <v>267</v>
      </c>
      <c r="B272" s="91">
        <v>6528252021273</v>
      </c>
      <c r="C272" s="89" t="s">
        <v>47</v>
      </c>
      <c r="D272" s="174" t="s">
        <v>38</v>
      </c>
      <c r="E272" s="173" t="s">
        <v>48</v>
      </c>
      <c r="F272" s="171" t="s">
        <v>40</v>
      </c>
      <c r="G272" s="228" t="s">
        <v>41</v>
      </c>
      <c r="H272" s="228" t="s">
        <v>42</v>
      </c>
      <c r="I272" s="173" t="s">
        <v>544</v>
      </c>
      <c r="J272" s="215" t="s">
        <v>660</v>
      </c>
      <c r="K272" s="173">
        <v>126</v>
      </c>
      <c r="L272" s="173">
        <v>126</v>
      </c>
      <c r="M272" s="173"/>
      <c r="N272" s="173"/>
      <c r="O272" s="173"/>
      <c r="P272" s="173"/>
      <c r="Q272" s="232">
        <v>11</v>
      </c>
      <c r="R272" s="173" t="s">
        <v>661</v>
      </c>
      <c r="S272" s="173" t="s">
        <v>524</v>
      </c>
    </row>
    <row r="273" ht="36" spans="1:19">
      <c r="A273" s="104">
        <v>268</v>
      </c>
      <c r="B273" s="91">
        <v>6528252021274</v>
      </c>
      <c r="C273" s="174" t="s">
        <v>662</v>
      </c>
      <c r="D273" s="174" t="s">
        <v>38</v>
      </c>
      <c r="E273" s="173" t="s">
        <v>62</v>
      </c>
      <c r="F273" s="173" t="s">
        <v>35</v>
      </c>
      <c r="G273" s="228" t="s">
        <v>41</v>
      </c>
      <c r="H273" s="228" t="s">
        <v>42</v>
      </c>
      <c r="I273" s="173" t="s">
        <v>544</v>
      </c>
      <c r="J273" s="215" t="s">
        <v>663</v>
      </c>
      <c r="K273" s="173">
        <v>74</v>
      </c>
      <c r="L273" s="173">
        <v>74</v>
      </c>
      <c r="M273" s="173"/>
      <c r="N273" s="173"/>
      <c r="O273" s="173"/>
      <c r="P273" s="173"/>
      <c r="Q273" s="232">
        <v>11</v>
      </c>
      <c r="R273" s="173" t="s">
        <v>664</v>
      </c>
      <c r="S273" s="173" t="s">
        <v>524</v>
      </c>
    </row>
    <row r="274" ht="24" spans="1:19">
      <c r="A274" s="104">
        <v>269</v>
      </c>
      <c r="B274" s="91">
        <v>6528252021275</v>
      </c>
      <c r="C274" s="174" t="s">
        <v>665</v>
      </c>
      <c r="D274" s="174" t="s">
        <v>38</v>
      </c>
      <c r="E274" s="173" t="s">
        <v>62</v>
      </c>
      <c r="F274" s="173" t="s">
        <v>35</v>
      </c>
      <c r="G274" s="228" t="s">
        <v>41</v>
      </c>
      <c r="H274" s="228" t="s">
        <v>42</v>
      </c>
      <c r="I274" s="173" t="s">
        <v>215</v>
      </c>
      <c r="J274" s="215" t="s">
        <v>666</v>
      </c>
      <c r="K274" s="173">
        <v>650</v>
      </c>
      <c r="L274" s="173">
        <v>650</v>
      </c>
      <c r="M274" s="173"/>
      <c r="N274" s="173"/>
      <c r="O274" s="173"/>
      <c r="P274" s="173"/>
      <c r="Q274" s="173">
        <v>102</v>
      </c>
      <c r="R274" s="173" t="s">
        <v>667</v>
      </c>
      <c r="S274" s="173" t="s">
        <v>208</v>
      </c>
    </row>
    <row r="275" ht="36" spans="1:19">
      <c r="A275" s="104">
        <v>270</v>
      </c>
      <c r="B275" s="91">
        <v>6528252021276</v>
      </c>
      <c r="C275" s="174" t="s">
        <v>668</v>
      </c>
      <c r="D275" s="174" t="s">
        <v>38</v>
      </c>
      <c r="E275" s="173" t="s">
        <v>48</v>
      </c>
      <c r="F275" s="171" t="s">
        <v>40</v>
      </c>
      <c r="G275" s="228" t="s">
        <v>41</v>
      </c>
      <c r="H275" s="228" t="s">
        <v>42</v>
      </c>
      <c r="I275" s="173" t="s">
        <v>669</v>
      </c>
      <c r="J275" s="215" t="s">
        <v>670</v>
      </c>
      <c r="K275" s="173">
        <v>750</v>
      </c>
      <c r="L275" s="173">
        <v>750</v>
      </c>
      <c r="M275" s="173"/>
      <c r="N275" s="173"/>
      <c r="O275" s="173"/>
      <c r="P275" s="173"/>
      <c r="Q275" s="173">
        <v>207</v>
      </c>
      <c r="R275" s="173" t="s">
        <v>671</v>
      </c>
      <c r="S275" s="173" t="s">
        <v>208</v>
      </c>
    </row>
    <row r="276" ht="36" spans="1:19">
      <c r="A276" s="104">
        <v>271</v>
      </c>
      <c r="B276" s="91">
        <v>6528252021277</v>
      </c>
      <c r="C276" s="174" t="s">
        <v>672</v>
      </c>
      <c r="D276" s="174" t="s">
        <v>38</v>
      </c>
      <c r="E276" s="173" t="s">
        <v>52</v>
      </c>
      <c r="F276" s="171" t="s">
        <v>35</v>
      </c>
      <c r="G276" s="228" t="s">
        <v>41</v>
      </c>
      <c r="H276" s="228" t="s">
        <v>42</v>
      </c>
      <c r="I276" s="173" t="s">
        <v>673</v>
      </c>
      <c r="J276" s="215" t="s">
        <v>674</v>
      </c>
      <c r="K276" s="173">
        <v>20</v>
      </c>
      <c r="L276" s="173">
        <v>20</v>
      </c>
      <c r="M276" s="173"/>
      <c r="N276" s="173"/>
      <c r="O276" s="173"/>
      <c r="P276" s="173"/>
      <c r="Q276" s="173">
        <v>181</v>
      </c>
      <c r="R276" s="173" t="s">
        <v>675</v>
      </c>
      <c r="S276" s="173" t="s">
        <v>612</v>
      </c>
    </row>
    <row r="277" ht="48" spans="1:19">
      <c r="A277" s="104">
        <v>272</v>
      </c>
      <c r="B277" s="91">
        <v>6528252021278</v>
      </c>
      <c r="C277" s="89" t="s">
        <v>47</v>
      </c>
      <c r="D277" s="174" t="s">
        <v>38</v>
      </c>
      <c r="E277" s="173" t="s">
        <v>48</v>
      </c>
      <c r="F277" s="171" t="s">
        <v>40</v>
      </c>
      <c r="G277" s="228" t="s">
        <v>41</v>
      </c>
      <c r="H277" s="228" t="s">
        <v>42</v>
      </c>
      <c r="I277" s="173" t="s">
        <v>67</v>
      </c>
      <c r="J277" s="215" t="s">
        <v>676</v>
      </c>
      <c r="K277" s="173">
        <v>200.48</v>
      </c>
      <c r="L277" s="173">
        <v>200.48</v>
      </c>
      <c r="M277" s="173"/>
      <c r="N277" s="173"/>
      <c r="O277" s="173"/>
      <c r="P277" s="173"/>
      <c r="Q277" s="173">
        <v>13</v>
      </c>
      <c r="R277" s="173" t="s">
        <v>677</v>
      </c>
      <c r="S277" s="173" t="s">
        <v>612</v>
      </c>
    </row>
    <row r="278" ht="36" spans="1:19">
      <c r="A278" s="104">
        <v>273</v>
      </c>
      <c r="B278" s="91">
        <v>6528252021279</v>
      </c>
      <c r="C278" s="174" t="s">
        <v>678</v>
      </c>
      <c r="D278" s="174" t="s">
        <v>38</v>
      </c>
      <c r="E278" s="173" t="s">
        <v>52</v>
      </c>
      <c r="F278" s="171" t="s">
        <v>35</v>
      </c>
      <c r="G278" s="228" t="s">
        <v>41</v>
      </c>
      <c r="H278" s="228" t="s">
        <v>42</v>
      </c>
      <c r="I278" s="173" t="s">
        <v>679</v>
      </c>
      <c r="J278" s="215" t="s">
        <v>680</v>
      </c>
      <c r="K278" s="173">
        <v>200</v>
      </c>
      <c r="L278" s="173">
        <v>200</v>
      </c>
      <c r="M278" s="173"/>
      <c r="N278" s="173"/>
      <c r="O278" s="173"/>
      <c r="P278" s="173"/>
      <c r="Q278" s="173">
        <v>20</v>
      </c>
      <c r="R278" s="173" t="s">
        <v>681</v>
      </c>
      <c r="S278" s="173" t="s">
        <v>612</v>
      </c>
    </row>
    <row r="279" ht="36" spans="1:19">
      <c r="A279" s="104">
        <v>274</v>
      </c>
      <c r="B279" s="91">
        <v>6528252021280</v>
      </c>
      <c r="C279" s="174" t="s">
        <v>387</v>
      </c>
      <c r="D279" s="174" t="s">
        <v>38</v>
      </c>
      <c r="E279" s="173" t="s">
        <v>48</v>
      </c>
      <c r="F279" s="171" t="s">
        <v>40</v>
      </c>
      <c r="G279" s="228" t="s">
        <v>41</v>
      </c>
      <c r="H279" s="228" t="s">
        <v>42</v>
      </c>
      <c r="I279" s="173" t="s">
        <v>682</v>
      </c>
      <c r="J279" s="215" t="s">
        <v>683</v>
      </c>
      <c r="K279" s="173">
        <v>7.5</v>
      </c>
      <c r="L279" s="173">
        <v>7.5</v>
      </c>
      <c r="M279" s="173"/>
      <c r="N279" s="173"/>
      <c r="O279" s="173"/>
      <c r="P279" s="173"/>
      <c r="Q279" s="173">
        <v>20</v>
      </c>
      <c r="R279" s="173" t="s">
        <v>684</v>
      </c>
      <c r="S279" s="173" t="s">
        <v>612</v>
      </c>
    </row>
    <row r="280" ht="36" spans="1:19">
      <c r="A280" s="104">
        <v>275</v>
      </c>
      <c r="B280" s="91">
        <v>6528252021281</v>
      </c>
      <c r="C280" s="174" t="s">
        <v>47</v>
      </c>
      <c r="D280" s="174" t="s">
        <v>38</v>
      </c>
      <c r="E280" s="171" t="s">
        <v>92</v>
      </c>
      <c r="F280" s="171" t="s">
        <v>35</v>
      </c>
      <c r="G280" s="228" t="s">
        <v>41</v>
      </c>
      <c r="H280" s="228" t="s">
        <v>42</v>
      </c>
      <c r="I280" s="173" t="s">
        <v>320</v>
      </c>
      <c r="J280" s="215" t="s">
        <v>685</v>
      </c>
      <c r="K280" s="173">
        <v>75</v>
      </c>
      <c r="L280" s="173">
        <v>75</v>
      </c>
      <c r="M280" s="173"/>
      <c r="N280" s="173"/>
      <c r="O280" s="173"/>
      <c r="P280" s="173"/>
      <c r="Q280" s="173">
        <v>50</v>
      </c>
      <c r="R280" s="173" t="s">
        <v>686</v>
      </c>
      <c r="S280" s="173" t="s">
        <v>291</v>
      </c>
    </row>
    <row r="281" ht="36" spans="1:19">
      <c r="A281" s="104">
        <v>276</v>
      </c>
      <c r="B281" s="91">
        <v>6528252021282</v>
      </c>
      <c r="C281" s="89" t="s">
        <v>66</v>
      </c>
      <c r="D281" s="174" t="s">
        <v>38</v>
      </c>
      <c r="E281" s="173" t="s">
        <v>48</v>
      </c>
      <c r="F281" s="171" t="s">
        <v>40</v>
      </c>
      <c r="G281" s="228" t="s">
        <v>41</v>
      </c>
      <c r="H281" s="228" t="s">
        <v>42</v>
      </c>
      <c r="I281" s="173" t="s">
        <v>145</v>
      </c>
      <c r="J281" s="215" t="s">
        <v>687</v>
      </c>
      <c r="K281" s="173">
        <v>355</v>
      </c>
      <c r="L281" s="173">
        <v>355</v>
      </c>
      <c r="M281" s="173"/>
      <c r="N281" s="173"/>
      <c r="O281" s="173"/>
      <c r="P281" s="173"/>
      <c r="Q281" s="173">
        <v>212</v>
      </c>
      <c r="R281" s="173" t="s">
        <v>688</v>
      </c>
      <c r="S281" s="173" t="s">
        <v>130</v>
      </c>
    </row>
    <row r="282" ht="36" spans="1:19">
      <c r="A282" s="104">
        <v>277</v>
      </c>
      <c r="B282" s="91">
        <v>6528252021283</v>
      </c>
      <c r="C282" s="89" t="s">
        <v>66</v>
      </c>
      <c r="D282" s="174" t="s">
        <v>38</v>
      </c>
      <c r="E282" s="173" t="s">
        <v>48</v>
      </c>
      <c r="F282" s="171" t="s">
        <v>40</v>
      </c>
      <c r="G282" s="228" t="s">
        <v>41</v>
      </c>
      <c r="H282" s="228" t="s">
        <v>42</v>
      </c>
      <c r="I282" s="173" t="s">
        <v>152</v>
      </c>
      <c r="J282" s="215" t="s">
        <v>687</v>
      </c>
      <c r="K282" s="173">
        <v>355</v>
      </c>
      <c r="L282" s="173">
        <v>355</v>
      </c>
      <c r="M282" s="173"/>
      <c r="N282" s="173"/>
      <c r="O282" s="173"/>
      <c r="P282" s="173"/>
      <c r="Q282" s="173">
        <v>111</v>
      </c>
      <c r="R282" s="173" t="s">
        <v>688</v>
      </c>
      <c r="S282" s="173" t="s">
        <v>130</v>
      </c>
    </row>
    <row r="283" ht="60" spans="1:19">
      <c r="A283" s="104">
        <v>278</v>
      </c>
      <c r="B283" s="91">
        <v>6528252021284</v>
      </c>
      <c r="C283" s="89" t="s">
        <v>47</v>
      </c>
      <c r="D283" s="174" t="s">
        <v>38</v>
      </c>
      <c r="E283" s="173" t="s">
        <v>48</v>
      </c>
      <c r="F283" s="171" t="s">
        <v>40</v>
      </c>
      <c r="G283" s="228" t="s">
        <v>41</v>
      </c>
      <c r="H283" s="228" t="s">
        <v>42</v>
      </c>
      <c r="I283" s="208" t="s">
        <v>471</v>
      </c>
      <c r="J283" s="233" t="s">
        <v>689</v>
      </c>
      <c r="K283" s="234">
        <v>228.76</v>
      </c>
      <c r="L283" s="234">
        <v>228.76</v>
      </c>
      <c r="M283" s="173"/>
      <c r="N283" s="173"/>
      <c r="O283" s="173"/>
      <c r="P283" s="173"/>
      <c r="Q283" s="173">
        <v>46</v>
      </c>
      <c r="R283" s="173" t="s">
        <v>690</v>
      </c>
      <c r="S283" s="173" t="s">
        <v>441</v>
      </c>
    </row>
    <row r="284" ht="72" spans="1:19">
      <c r="A284" s="104">
        <v>279</v>
      </c>
      <c r="B284" s="91">
        <v>6528252021285</v>
      </c>
      <c r="C284" s="89" t="s">
        <v>47</v>
      </c>
      <c r="D284" s="174" t="s">
        <v>38</v>
      </c>
      <c r="E284" s="173" t="s">
        <v>48</v>
      </c>
      <c r="F284" s="171" t="s">
        <v>40</v>
      </c>
      <c r="G284" s="228" t="s">
        <v>41</v>
      </c>
      <c r="H284" s="228" t="s">
        <v>42</v>
      </c>
      <c r="I284" s="208" t="s">
        <v>466</v>
      </c>
      <c r="J284" s="233" t="s">
        <v>691</v>
      </c>
      <c r="K284" s="234">
        <v>138</v>
      </c>
      <c r="L284" s="234">
        <v>138</v>
      </c>
      <c r="M284" s="173"/>
      <c r="N284" s="173"/>
      <c r="O284" s="173"/>
      <c r="P284" s="173"/>
      <c r="Q284" s="173">
        <v>13</v>
      </c>
      <c r="R284" s="173" t="s">
        <v>690</v>
      </c>
      <c r="S284" s="173" t="s">
        <v>441</v>
      </c>
    </row>
    <row r="285" ht="36" spans="1:19">
      <c r="A285" s="104">
        <v>280</v>
      </c>
      <c r="B285" s="91">
        <v>6528252021286</v>
      </c>
      <c r="C285" s="89" t="s">
        <v>47</v>
      </c>
      <c r="D285" s="174" t="s">
        <v>38</v>
      </c>
      <c r="E285" s="173" t="s">
        <v>48</v>
      </c>
      <c r="F285" s="171" t="s">
        <v>40</v>
      </c>
      <c r="G285" s="228" t="s">
        <v>41</v>
      </c>
      <c r="H285" s="228" t="s">
        <v>42</v>
      </c>
      <c r="I285" s="173" t="s">
        <v>452</v>
      </c>
      <c r="J285" s="233" t="s">
        <v>692</v>
      </c>
      <c r="K285" s="219">
        <v>120</v>
      </c>
      <c r="L285" s="219">
        <v>120</v>
      </c>
      <c r="M285" s="173"/>
      <c r="N285" s="173"/>
      <c r="O285" s="173"/>
      <c r="P285" s="173"/>
      <c r="Q285" s="173">
        <v>13</v>
      </c>
      <c r="R285" s="173" t="s">
        <v>690</v>
      </c>
      <c r="S285" s="173" t="s">
        <v>441</v>
      </c>
    </row>
    <row r="286" ht="48" spans="1:19">
      <c r="A286" s="104">
        <v>281</v>
      </c>
      <c r="B286" s="91">
        <v>6528252021287</v>
      </c>
      <c r="C286" s="174" t="s">
        <v>693</v>
      </c>
      <c r="D286" s="174" t="s">
        <v>38</v>
      </c>
      <c r="E286" s="173" t="s">
        <v>62</v>
      </c>
      <c r="F286" s="173" t="s">
        <v>35</v>
      </c>
      <c r="G286" s="228" t="s">
        <v>41</v>
      </c>
      <c r="H286" s="228" t="s">
        <v>42</v>
      </c>
      <c r="I286" s="173" t="s">
        <v>231</v>
      </c>
      <c r="J286" s="215" t="s">
        <v>694</v>
      </c>
      <c r="K286" s="173">
        <v>170.55</v>
      </c>
      <c r="L286" s="173">
        <v>170.55</v>
      </c>
      <c r="M286" s="173"/>
      <c r="N286" s="173"/>
      <c r="O286" s="173"/>
      <c r="P286" s="173"/>
      <c r="Q286" s="173">
        <v>377</v>
      </c>
      <c r="R286" s="173" t="s">
        <v>695</v>
      </c>
      <c r="S286" s="173" t="s">
        <v>208</v>
      </c>
    </row>
    <row r="287" ht="24" spans="1:19">
      <c r="A287" s="104">
        <v>282</v>
      </c>
      <c r="B287" s="91">
        <v>6528252021288</v>
      </c>
      <c r="C287" s="174" t="s">
        <v>696</v>
      </c>
      <c r="D287" s="174" t="s">
        <v>38</v>
      </c>
      <c r="E287" s="173" t="s">
        <v>62</v>
      </c>
      <c r="F287" s="173" t="s">
        <v>35</v>
      </c>
      <c r="G287" s="228" t="s">
        <v>41</v>
      </c>
      <c r="H287" s="228" t="s">
        <v>42</v>
      </c>
      <c r="I287" s="173" t="s">
        <v>211</v>
      </c>
      <c r="J287" s="215" t="s">
        <v>697</v>
      </c>
      <c r="K287" s="173">
        <v>56</v>
      </c>
      <c r="L287" s="173">
        <v>56</v>
      </c>
      <c r="M287" s="173"/>
      <c r="N287" s="173"/>
      <c r="O287" s="173"/>
      <c r="P287" s="173"/>
      <c r="Q287" s="173">
        <v>59</v>
      </c>
      <c r="R287" s="173" t="s">
        <v>698</v>
      </c>
      <c r="S287" s="173" t="s">
        <v>208</v>
      </c>
    </row>
    <row r="288" ht="48" spans="1:19">
      <c r="A288" s="104">
        <v>283</v>
      </c>
      <c r="B288" s="91">
        <v>6528252021289</v>
      </c>
      <c r="C288" s="174" t="s">
        <v>699</v>
      </c>
      <c r="D288" s="174" t="s">
        <v>38</v>
      </c>
      <c r="E288" s="173" t="s">
        <v>52</v>
      </c>
      <c r="F288" s="171" t="s">
        <v>35</v>
      </c>
      <c r="G288" s="228" t="s">
        <v>41</v>
      </c>
      <c r="H288" s="228" t="s">
        <v>42</v>
      </c>
      <c r="I288" s="173" t="s">
        <v>231</v>
      </c>
      <c r="J288" s="215" t="s">
        <v>700</v>
      </c>
      <c r="K288" s="173">
        <v>487.5</v>
      </c>
      <c r="L288" s="173">
        <v>487.5</v>
      </c>
      <c r="M288" s="173"/>
      <c r="N288" s="173"/>
      <c r="O288" s="173"/>
      <c r="P288" s="173"/>
      <c r="Q288" s="173">
        <v>377</v>
      </c>
      <c r="R288" s="173" t="s">
        <v>701</v>
      </c>
      <c r="S288" s="173" t="s">
        <v>208</v>
      </c>
    </row>
    <row r="289" ht="36" spans="1:19">
      <c r="A289" s="104">
        <v>284</v>
      </c>
      <c r="B289" s="91">
        <v>6528252021290</v>
      </c>
      <c r="C289" s="174" t="s">
        <v>702</v>
      </c>
      <c r="D289" s="174" t="s">
        <v>38</v>
      </c>
      <c r="E289" s="173" t="s">
        <v>62</v>
      </c>
      <c r="F289" s="173" t="s">
        <v>35</v>
      </c>
      <c r="G289" s="228" t="s">
        <v>41</v>
      </c>
      <c r="H289" s="228" t="s">
        <v>42</v>
      </c>
      <c r="I289" s="173" t="s">
        <v>407</v>
      </c>
      <c r="J289" s="215" t="s">
        <v>703</v>
      </c>
      <c r="K289" s="173">
        <v>49.6</v>
      </c>
      <c r="L289" s="173">
        <v>49.6</v>
      </c>
      <c r="M289" s="173"/>
      <c r="N289" s="173"/>
      <c r="O289" s="173"/>
      <c r="P289" s="173"/>
      <c r="Q289" s="173">
        <v>38</v>
      </c>
      <c r="R289" s="173" t="s">
        <v>704</v>
      </c>
      <c r="S289" s="173" t="s">
        <v>403</v>
      </c>
    </row>
    <row r="290" ht="72" spans="1:19">
      <c r="A290" s="104">
        <v>285</v>
      </c>
      <c r="B290" s="91">
        <v>6528252021291</v>
      </c>
      <c r="C290" s="174" t="s">
        <v>705</v>
      </c>
      <c r="D290" s="174" t="s">
        <v>38</v>
      </c>
      <c r="E290" s="173" t="s">
        <v>52</v>
      </c>
      <c r="F290" s="171" t="s">
        <v>35</v>
      </c>
      <c r="G290" s="228" t="s">
        <v>41</v>
      </c>
      <c r="H290" s="228" t="s">
        <v>42</v>
      </c>
      <c r="I290" s="173" t="s">
        <v>72</v>
      </c>
      <c r="J290" s="215" t="s">
        <v>706</v>
      </c>
      <c r="K290" s="173">
        <v>3.2</v>
      </c>
      <c r="L290" s="173">
        <v>3.2</v>
      </c>
      <c r="M290" s="173"/>
      <c r="N290" s="173"/>
      <c r="O290" s="173"/>
      <c r="P290" s="173"/>
      <c r="Q290" s="173">
        <v>181</v>
      </c>
      <c r="R290" s="173" t="s">
        <v>707</v>
      </c>
      <c r="S290" s="173" t="s">
        <v>612</v>
      </c>
    </row>
    <row r="291" ht="24" spans="1:19">
      <c r="A291" s="104">
        <v>286</v>
      </c>
      <c r="B291" s="91">
        <v>6528252021292</v>
      </c>
      <c r="C291" s="174" t="s">
        <v>708</v>
      </c>
      <c r="D291" s="174" t="s">
        <v>38</v>
      </c>
      <c r="E291" s="173" t="s">
        <v>52</v>
      </c>
      <c r="F291" s="171" t="s">
        <v>35</v>
      </c>
      <c r="G291" s="228" t="s">
        <v>41</v>
      </c>
      <c r="H291" s="228" t="s">
        <v>42</v>
      </c>
      <c r="I291" s="173" t="s">
        <v>72</v>
      </c>
      <c r="J291" s="215" t="s">
        <v>709</v>
      </c>
      <c r="K291" s="173">
        <v>30</v>
      </c>
      <c r="L291" s="173">
        <v>30</v>
      </c>
      <c r="M291" s="173"/>
      <c r="N291" s="173"/>
      <c r="O291" s="173"/>
      <c r="P291" s="173"/>
      <c r="Q291" s="173">
        <v>181</v>
      </c>
      <c r="R291" s="173" t="s">
        <v>710</v>
      </c>
      <c r="S291" s="173" t="s">
        <v>612</v>
      </c>
    </row>
    <row r="292" ht="36" spans="1:19">
      <c r="A292" s="104">
        <v>287</v>
      </c>
      <c r="B292" s="91">
        <v>6528252021293</v>
      </c>
      <c r="C292" s="174" t="s">
        <v>711</v>
      </c>
      <c r="D292" s="174" t="s">
        <v>38</v>
      </c>
      <c r="E292" s="173" t="s">
        <v>52</v>
      </c>
      <c r="F292" s="171" t="s">
        <v>35</v>
      </c>
      <c r="G292" s="228" t="s">
        <v>41</v>
      </c>
      <c r="H292" s="228" t="s">
        <v>42</v>
      </c>
      <c r="I292" s="173" t="s">
        <v>712</v>
      </c>
      <c r="J292" s="215" t="s">
        <v>713</v>
      </c>
      <c r="K292" s="173">
        <v>63</v>
      </c>
      <c r="L292" s="173">
        <v>63</v>
      </c>
      <c r="M292" s="173"/>
      <c r="N292" s="173"/>
      <c r="O292" s="173"/>
      <c r="P292" s="173"/>
      <c r="Q292" s="173">
        <v>30</v>
      </c>
      <c r="R292" s="173" t="s">
        <v>714</v>
      </c>
      <c r="S292" s="173" t="s">
        <v>612</v>
      </c>
    </row>
    <row r="293" ht="48" spans="1:19">
      <c r="A293" s="104">
        <v>288</v>
      </c>
      <c r="B293" s="91">
        <v>6528252021294</v>
      </c>
      <c r="C293" s="174" t="s">
        <v>715</v>
      </c>
      <c r="D293" s="174" t="s">
        <v>38</v>
      </c>
      <c r="E293" s="171" t="s">
        <v>92</v>
      </c>
      <c r="F293" s="171" t="s">
        <v>35</v>
      </c>
      <c r="G293" s="228" t="s">
        <v>41</v>
      </c>
      <c r="H293" s="228" t="s">
        <v>42</v>
      </c>
      <c r="I293" s="173" t="s">
        <v>320</v>
      </c>
      <c r="J293" s="215" t="s">
        <v>716</v>
      </c>
      <c r="K293" s="173">
        <v>150</v>
      </c>
      <c r="L293" s="173">
        <v>150</v>
      </c>
      <c r="M293" s="173"/>
      <c r="N293" s="173"/>
      <c r="O293" s="173"/>
      <c r="P293" s="173"/>
      <c r="Q293" s="173">
        <v>50</v>
      </c>
      <c r="R293" s="173" t="s">
        <v>717</v>
      </c>
      <c r="S293" s="173" t="s">
        <v>291</v>
      </c>
    </row>
    <row r="294" ht="60" spans="1:19">
      <c r="A294" s="104">
        <v>289</v>
      </c>
      <c r="B294" s="91">
        <v>6528252021295</v>
      </c>
      <c r="C294" s="174" t="s">
        <v>718</v>
      </c>
      <c r="D294" s="174" t="s">
        <v>38</v>
      </c>
      <c r="E294" s="171" t="s">
        <v>92</v>
      </c>
      <c r="F294" s="171" t="s">
        <v>35</v>
      </c>
      <c r="G294" s="228" t="s">
        <v>41</v>
      </c>
      <c r="H294" s="228" t="s">
        <v>42</v>
      </c>
      <c r="I294" s="173" t="s">
        <v>320</v>
      </c>
      <c r="J294" s="215" t="s">
        <v>719</v>
      </c>
      <c r="K294" s="173">
        <v>49.5</v>
      </c>
      <c r="L294" s="173">
        <v>49.5</v>
      </c>
      <c r="M294" s="173"/>
      <c r="N294" s="173"/>
      <c r="O294" s="173"/>
      <c r="P294" s="173"/>
      <c r="Q294" s="173">
        <v>50</v>
      </c>
      <c r="R294" s="173" t="s">
        <v>720</v>
      </c>
      <c r="S294" s="173" t="s">
        <v>291</v>
      </c>
    </row>
    <row r="295" ht="24" spans="1:19">
      <c r="A295" s="104">
        <v>290</v>
      </c>
      <c r="B295" s="91">
        <v>6528252021296</v>
      </c>
      <c r="C295" s="174" t="s">
        <v>721</v>
      </c>
      <c r="D295" s="174" t="s">
        <v>38</v>
      </c>
      <c r="E295" s="173" t="s">
        <v>62</v>
      </c>
      <c r="F295" s="173" t="s">
        <v>35</v>
      </c>
      <c r="G295" s="228" t="s">
        <v>41</v>
      </c>
      <c r="H295" s="228" t="s">
        <v>42</v>
      </c>
      <c r="I295" s="173" t="s">
        <v>722</v>
      </c>
      <c r="J295" s="215" t="s">
        <v>723</v>
      </c>
      <c r="K295" s="173">
        <v>120</v>
      </c>
      <c r="L295" s="173">
        <v>120</v>
      </c>
      <c r="M295" s="173"/>
      <c r="N295" s="173"/>
      <c r="O295" s="173"/>
      <c r="P295" s="173"/>
      <c r="Q295" s="173">
        <v>50</v>
      </c>
      <c r="R295" s="173" t="s">
        <v>724</v>
      </c>
      <c r="S295" s="173" t="s">
        <v>482</v>
      </c>
    </row>
    <row r="296" ht="60" spans="1:19">
      <c r="A296" s="104">
        <v>291</v>
      </c>
      <c r="B296" s="91">
        <v>6528252021297</v>
      </c>
      <c r="C296" s="174" t="s">
        <v>725</v>
      </c>
      <c r="D296" s="174" t="s">
        <v>38</v>
      </c>
      <c r="E296" s="173" t="s">
        <v>62</v>
      </c>
      <c r="F296" s="173" t="s">
        <v>35</v>
      </c>
      <c r="G296" s="228" t="s">
        <v>41</v>
      </c>
      <c r="H296" s="228" t="s">
        <v>42</v>
      </c>
      <c r="I296" s="173" t="s">
        <v>504</v>
      </c>
      <c r="J296" s="215" t="s">
        <v>726</v>
      </c>
      <c r="K296" s="173">
        <v>210</v>
      </c>
      <c r="L296" s="173">
        <v>210</v>
      </c>
      <c r="M296" s="173"/>
      <c r="N296" s="173"/>
      <c r="O296" s="173"/>
      <c r="P296" s="173"/>
      <c r="Q296" s="173">
        <v>200</v>
      </c>
      <c r="R296" s="173" t="s">
        <v>724</v>
      </c>
      <c r="S296" s="173" t="s">
        <v>482</v>
      </c>
    </row>
    <row r="297" ht="36" spans="1:19">
      <c r="A297" s="104">
        <v>292</v>
      </c>
      <c r="B297" s="91">
        <v>6528252021298</v>
      </c>
      <c r="C297" s="174" t="s">
        <v>126</v>
      </c>
      <c r="D297" s="174" t="s">
        <v>38</v>
      </c>
      <c r="E297" s="173" t="s">
        <v>52</v>
      </c>
      <c r="F297" s="171" t="s">
        <v>35</v>
      </c>
      <c r="G297" s="228" t="s">
        <v>41</v>
      </c>
      <c r="H297" s="228" t="s">
        <v>42</v>
      </c>
      <c r="I297" s="173" t="s">
        <v>590</v>
      </c>
      <c r="J297" s="215" t="s">
        <v>727</v>
      </c>
      <c r="K297" s="173">
        <v>40</v>
      </c>
      <c r="L297" s="173">
        <v>40</v>
      </c>
      <c r="M297" s="173"/>
      <c r="N297" s="173"/>
      <c r="O297" s="173"/>
      <c r="P297" s="173"/>
      <c r="Q297" s="173">
        <v>17</v>
      </c>
      <c r="R297" s="173" t="s">
        <v>594</v>
      </c>
      <c r="S297" s="173" t="s">
        <v>130</v>
      </c>
    </row>
    <row r="298" ht="48" spans="1:19">
      <c r="A298" s="104">
        <v>293</v>
      </c>
      <c r="B298" s="91">
        <v>6528252021299</v>
      </c>
      <c r="C298" s="174" t="s">
        <v>728</v>
      </c>
      <c r="D298" s="174" t="s">
        <v>38</v>
      </c>
      <c r="E298" s="173" t="s">
        <v>52</v>
      </c>
      <c r="F298" s="171" t="s">
        <v>35</v>
      </c>
      <c r="G298" s="228" t="s">
        <v>41</v>
      </c>
      <c r="H298" s="228" t="s">
        <v>42</v>
      </c>
      <c r="I298" s="173" t="s">
        <v>729</v>
      </c>
      <c r="J298" s="215" t="s">
        <v>730</v>
      </c>
      <c r="K298" s="173">
        <v>315</v>
      </c>
      <c r="L298" s="173">
        <v>315</v>
      </c>
      <c r="M298" s="173"/>
      <c r="N298" s="173"/>
      <c r="O298" s="173"/>
      <c r="P298" s="173"/>
      <c r="Q298" s="173">
        <v>70</v>
      </c>
      <c r="R298" s="173" t="s">
        <v>731</v>
      </c>
      <c r="S298" s="173" t="s">
        <v>732</v>
      </c>
    </row>
    <row r="299" ht="24" spans="1:19">
      <c r="A299" s="104">
        <v>294</v>
      </c>
      <c r="B299" s="91">
        <v>6528252021300</v>
      </c>
      <c r="C299" s="174" t="s">
        <v>137</v>
      </c>
      <c r="D299" s="174" t="s">
        <v>38</v>
      </c>
      <c r="E299" s="173" t="s">
        <v>52</v>
      </c>
      <c r="F299" s="171" t="s">
        <v>35</v>
      </c>
      <c r="G299" s="228" t="s">
        <v>41</v>
      </c>
      <c r="H299" s="228" t="s">
        <v>42</v>
      </c>
      <c r="I299" s="173" t="s">
        <v>733</v>
      </c>
      <c r="J299" s="215" t="s">
        <v>734</v>
      </c>
      <c r="K299" s="173">
        <v>18</v>
      </c>
      <c r="L299" s="173">
        <v>18</v>
      </c>
      <c r="M299" s="173"/>
      <c r="N299" s="173"/>
      <c r="O299" s="173"/>
      <c r="P299" s="173"/>
      <c r="Q299" s="173">
        <v>8</v>
      </c>
      <c r="R299" s="173" t="s">
        <v>143</v>
      </c>
      <c r="S299" s="173" t="s">
        <v>130</v>
      </c>
    </row>
    <row r="300" ht="24" spans="1:19">
      <c r="A300" s="104">
        <v>295</v>
      </c>
      <c r="B300" s="91">
        <v>6528252021301</v>
      </c>
      <c r="C300" s="174" t="s">
        <v>735</v>
      </c>
      <c r="D300" s="174" t="s">
        <v>38</v>
      </c>
      <c r="E300" s="173" t="s">
        <v>52</v>
      </c>
      <c r="F300" s="171" t="s">
        <v>35</v>
      </c>
      <c r="G300" s="228" t="s">
        <v>41</v>
      </c>
      <c r="H300" s="228" t="s">
        <v>42</v>
      </c>
      <c r="I300" s="173" t="s">
        <v>284</v>
      </c>
      <c r="J300" s="215" t="s">
        <v>736</v>
      </c>
      <c r="K300" s="173">
        <v>60</v>
      </c>
      <c r="L300" s="173">
        <v>60</v>
      </c>
      <c r="M300" s="173"/>
      <c r="N300" s="173"/>
      <c r="O300" s="173"/>
      <c r="P300" s="173"/>
      <c r="Q300" s="173">
        <v>309</v>
      </c>
      <c r="R300" s="173" t="s">
        <v>731</v>
      </c>
      <c r="S300" s="173" t="s">
        <v>732</v>
      </c>
    </row>
    <row r="301" ht="36" spans="1:19">
      <c r="A301" s="104">
        <v>296</v>
      </c>
      <c r="B301" s="91">
        <v>6528252021302</v>
      </c>
      <c r="C301" s="174" t="s">
        <v>737</v>
      </c>
      <c r="D301" s="174" t="s">
        <v>38</v>
      </c>
      <c r="E301" s="173" t="s">
        <v>62</v>
      </c>
      <c r="F301" s="173" t="s">
        <v>35</v>
      </c>
      <c r="G301" s="228" t="s">
        <v>41</v>
      </c>
      <c r="H301" s="228" t="s">
        <v>42</v>
      </c>
      <c r="I301" s="173" t="s">
        <v>166</v>
      </c>
      <c r="J301" s="215" t="s">
        <v>738</v>
      </c>
      <c r="K301" s="173">
        <v>96</v>
      </c>
      <c r="L301" s="173">
        <v>96</v>
      </c>
      <c r="M301" s="173"/>
      <c r="N301" s="173"/>
      <c r="O301" s="173"/>
      <c r="P301" s="173"/>
      <c r="Q301" s="173">
        <v>80</v>
      </c>
      <c r="R301" s="173" t="s">
        <v>739</v>
      </c>
      <c r="S301" s="173" t="s">
        <v>156</v>
      </c>
    </row>
    <row r="302" ht="36" spans="1:19">
      <c r="A302" s="104">
        <v>297</v>
      </c>
      <c r="B302" s="91">
        <v>6528252021303</v>
      </c>
      <c r="C302" s="174" t="s">
        <v>740</v>
      </c>
      <c r="D302" s="174" t="s">
        <v>38</v>
      </c>
      <c r="E302" s="173" t="s">
        <v>62</v>
      </c>
      <c r="F302" s="173" t="s">
        <v>35</v>
      </c>
      <c r="G302" s="228" t="s">
        <v>41</v>
      </c>
      <c r="H302" s="228" t="s">
        <v>42</v>
      </c>
      <c r="I302" s="173" t="s">
        <v>166</v>
      </c>
      <c r="J302" s="215" t="s">
        <v>741</v>
      </c>
      <c r="K302" s="173">
        <v>266</v>
      </c>
      <c r="L302" s="173">
        <v>266</v>
      </c>
      <c r="M302" s="173"/>
      <c r="N302" s="173"/>
      <c r="O302" s="173"/>
      <c r="P302" s="173"/>
      <c r="Q302" s="173">
        <v>280</v>
      </c>
      <c r="R302" s="173" t="s">
        <v>742</v>
      </c>
      <c r="S302" s="173" t="s">
        <v>156</v>
      </c>
    </row>
    <row r="303" ht="36" spans="1:19">
      <c r="A303" s="104">
        <v>298</v>
      </c>
      <c r="B303" s="91">
        <v>6528252021304</v>
      </c>
      <c r="C303" s="174" t="s">
        <v>743</v>
      </c>
      <c r="D303" s="174" t="s">
        <v>38</v>
      </c>
      <c r="E303" s="173" t="s">
        <v>62</v>
      </c>
      <c r="F303" s="173" t="s">
        <v>35</v>
      </c>
      <c r="G303" s="228" t="s">
        <v>41</v>
      </c>
      <c r="H303" s="228" t="s">
        <v>42</v>
      </c>
      <c r="I303" s="173" t="s">
        <v>166</v>
      </c>
      <c r="J303" s="215" t="s">
        <v>744</v>
      </c>
      <c r="K303" s="173">
        <v>36</v>
      </c>
      <c r="L303" s="173">
        <v>36</v>
      </c>
      <c r="M303" s="173"/>
      <c r="N303" s="173"/>
      <c r="O303" s="173"/>
      <c r="P303" s="173"/>
      <c r="Q303" s="173">
        <v>90</v>
      </c>
      <c r="R303" s="173" t="s">
        <v>745</v>
      </c>
      <c r="S303" s="173" t="s">
        <v>156</v>
      </c>
    </row>
    <row r="304" ht="48" spans="1:19">
      <c r="A304" s="104">
        <v>299</v>
      </c>
      <c r="B304" s="91">
        <v>6528252021305</v>
      </c>
      <c r="C304" s="174" t="s">
        <v>746</v>
      </c>
      <c r="D304" s="174" t="s">
        <v>38</v>
      </c>
      <c r="E304" s="173" t="s">
        <v>62</v>
      </c>
      <c r="F304" s="173" t="s">
        <v>35</v>
      </c>
      <c r="G304" s="228" t="s">
        <v>41</v>
      </c>
      <c r="H304" s="228" t="s">
        <v>42</v>
      </c>
      <c r="I304" s="173" t="s">
        <v>747</v>
      </c>
      <c r="J304" s="215" t="s">
        <v>748</v>
      </c>
      <c r="K304" s="173">
        <v>316</v>
      </c>
      <c r="L304" s="173">
        <v>316</v>
      </c>
      <c r="M304" s="173"/>
      <c r="N304" s="173"/>
      <c r="O304" s="173"/>
      <c r="P304" s="173"/>
      <c r="Q304" s="173">
        <v>400</v>
      </c>
      <c r="R304" s="173" t="s">
        <v>749</v>
      </c>
      <c r="S304" s="173" t="s">
        <v>602</v>
      </c>
    </row>
    <row r="305" ht="36" spans="1:19">
      <c r="A305" s="104">
        <v>300</v>
      </c>
      <c r="B305" s="91">
        <v>6528252021306</v>
      </c>
      <c r="C305" s="174" t="s">
        <v>750</v>
      </c>
      <c r="D305" s="174" t="s">
        <v>38</v>
      </c>
      <c r="E305" s="173" t="s">
        <v>62</v>
      </c>
      <c r="F305" s="173" t="s">
        <v>35</v>
      </c>
      <c r="G305" s="228" t="s">
        <v>41</v>
      </c>
      <c r="H305" s="228" t="s">
        <v>42</v>
      </c>
      <c r="I305" s="173" t="s">
        <v>751</v>
      </c>
      <c r="J305" s="215" t="s">
        <v>752</v>
      </c>
      <c r="K305" s="173">
        <v>256</v>
      </c>
      <c r="L305" s="173">
        <v>256</v>
      </c>
      <c r="M305" s="173"/>
      <c r="N305" s="173"/>
      <c r="O305" s="173"/>
      <c r="P305" s="173"/>
      <c r="Q305" s="173">
        <v>300</v>
      </c>
      <c r="R305" s="173" t="s">
        <v>753</v>
      </c>
      <c r="S305" s="173" t="s">
        <v>602</v>
      </c>
    </row>
    <row r="306" ht="120" spans="1:19">
      <c r="A306" s="104">
        <v>301</v>
      </c>
      <c r="B306" s="91">
        <v>6528252021307</v>
      </c>
      <c r="C306" s="174" t="s">
        <v>754</v>
      </c>
      <c r="D306" s="174" t="s">
        <v>38</v>
      </c>
      <c r="E306" s="173" t="s">
        <v>52</v>
      </c>
      <c r="F306" s="171" t="s">
        <v>35</v>
      </c>
      <c r="G306" s="228" t="s">
        <v>41</v>
      </c>
      <c r="H306" s="228" t="s">
        <v>42</v>
      </c>
      <c r="I306" s="173" t="s">
        <v>375</v>
      </c>
      <c r="J306" s="215" t="s">
        <v>755</v>
      </c>
      <c r="K306" s="173">
        <v>58.34</v>
      </c>
      <c r="L306" s="173">
        <v>58.34</v>
      </c>
      <c r="M306" s="173"/>
      <c r="N306" s="173"/>
      <c r="O306" s="173"/>
      <c r="P306" s="173"/>
      <c r="Q306" s="232">
        <v>36</v>
      </c>
      <c r="R306" s="173" t="s">
        <v>756</v>
      </c>
      <c r="S306" s="173" t="s">
        <v>602</v>
      </c>
    </row>
    <row r="307" ht="24" spans="1:19">
      <c r="A307" s="104">
        <v>302</v>
      </c>
      <c r="B307" s="91">
        <v>6528252021308</v>
      </c>
      <c r="C307" s="174" t="s">
        <v>757</v>
      </c>
      <c r="D307" s="174" t="s">
        <v>38</v>
      </c>
      <c r="E307" s="173" t="s">
        <v>62</v>
      </c>
      <c r="F307" s="173" t="s">
        <v>35</v>
      </c>
      <c r="G307" s="228" t="s">
        <v>41</v>
      </c>
      <c r="H307" s="228" t="s">
        <v>42</v>
      </c>
      <c r="I307" s="173" t="s">
        <v>375</v>
      </c>
      <c r="J307" s="215" t="s">
        <v>758</v>
      </c>
      <c r="K307" s="173">
        <v>18.8</v>
      </c>
      <c r="L307" s="173">
        <v>18.8</v>
      </c>
      <c r="M307" s="173"/>
      <c r="N307" s="173"/>
      <c r="O307" s="173"/>
      <c r="P307" s="173"/>
      <c r="Q307" s="232">
        <v>20</v>
      </c>
      <c r="R307" s="173" t="s">
        <v>759</v>
      </c>
      <c r="S307" s="173" t="s">
        <v>602</v>
      </c>
    </row>
    <row r="308" ht="36" spans="1:19">
      <c r="A308" s="104">
        <v>303</v>
      </c>
      <c r="B308" s="91">
        <v>6528252021309</v>
      </c>
      <c r="C308" s="89" t="s">
        <v>66</v>
      </c>
      <c r="D308" s="174" t="s">
        <v>38</v>
      </c>
      <c r="E308" s="173" t="s">
        <v>48</v>
      </c>
      <c r="F308" s="171" t="s">
        <v>40</v>
      </c>
      <c r="G308" s="228" t="s">
        <v>41</v>
      </c>
      <c r="H308" s="228" t="s">
        <v>42</v>
      </c>
      <c r="I308" s="173" t="s">
        <v>375</v>
      </c>
      <c r="J308" s="215" t="s">
        <v>760</v>
      </c>
      <c r="K308" s="173">
        <v>21</v>
      </c>
      <c r="L308" s="173">
        <v>21</v>
      </c>
      <c r="M308" s="173"/>
      <c r="N308" s="173"/>
      <c r="O308" s="173"/>
      <c r="P308" s="173"/>
      <c r="Q308" s="232">
        <v>12</v>
      </c>
      <c r="R308" s="173" t="s">
        <v>714</v>
      </c>
      <c r="S308" s="173" t="s">
        <v>602</v>
      </c>
    </row>
    <row r="309" ht="36" spans="1:19">
      <c r="A309" s="104">
        <v>304</v>
      </c>
      <c r="B309" s="91">
        <v>6528252021310</v>
      </c>
      <c r="C309" s="174" t="s">
        <v>761</v>
      </c>
      <c r="D309" s="174" t="s">
        <v>38</v>
      </c>
      <c r="E309" s="173" t="s">
        <v>62</v>
      </c>
      <c r="F309" s="173" t="s">
        <v>35</v>
      </c>
      <c r="G309" s="228" t="s">
        <v>41</v>
      </c>
      <c r="H309" s="228" t="s">
        <v>42</v>
      </c>
      <c r="I309" s="173" t="s">
        <v>438</v>
      </c>
      <c r="J309" s="235" t="s">
        <v>762</v>
      </c>
      <c r="K309" s="173">
        <v>260.4</v>
      </c>
      <c r="L309" s="173">
        <v>260.4</v>
      </c>
      <c r="M309" s="173"/>
      <c r="N309" s="173"/>
      <c r="O309" s="173"/>
      <c r="P309" s="173"/>
      <c r="Q309" s="173">
        <v>88</v>
      </c>
      <c r="R309" s="173" t="s">
        <v>690</v>
      </c>
      <c r="S309" s="173" t="s">
        <v>441</v>
      </c>
    </row>
    <row r="310" ht="36" spans="1:19">
      <c r="A310" s="104">
        <v>305</v>
      </c>
      <c r="B310" s="91">
        <v>6528252021311</v>
      </c>
      <c r="C310" s="174" t="s">
        <v>754</v>
      </c>
      <c r="D310" s="174" t="s">
        <v>38</v>
      </c>
      <c r="E310" s="173" t="s">
        <v>52</v>
      </c>
      <c r="F310" s="171" t="s">
        <v>35</v>
      </c>
      <c r="G310" s="228" t="s">
        <v>41</v>
      </c>
      <c r="H310" s="228" t="s">
        <v>42</v>
      </c>
      <c r="I310" s="173" t="s">
        <v>476</v>
      </c>
      <c r="J310" s="236" t="s">
        <v>763</v>
      </c>
      <c r="K310" s="237">
        <v>26.8</v>
      </c>
      <c r="L310" s="237">
        <v>26.8</v>
      </c>
      <c r="M310" s="173"/>
      <c r="N310" s="173"/>
      <c r="O310" s="173"/>
      <c r="P310" s="173"/>
      <c r="Q310" s="173">
        <v>12</v>
      </c>
      <c r="R310" s="173" t="s">
        <v>690</v>
      </c>
      <c r="S310" s="173" t="s">
        <v>441</v>
      </c>
    </row>
    <row r="311" ht="48" spans="1:19">
      <c r="A311" s="104">
        <v>306</v>
      </c>
      <c r="B311" s="91">
        <v>6528252021312</v>
      </c>
      <c r="C311" s="174" t="s">
        <v>725</v>
      </c>
      <c r="D311" s="174" t="s">
        <v>38</v>
      </c>
      <c r="E311" s="173" t="s">
        <v>62</v>
      </c>
      <c r="F311" s="173" t="s">
        <v>35</v>
      </c>
      <c r="G311" s="228" t="s">
        <v>41</v>
      </c>
      <c r="H311" s="228" t="s">
        <v>42</v>
      </c>
      <c r="I311" s="173" t="s">
        <v>471</v>
      </c>
      <c r="J311" s="233" t="s">
        <v>764</v>
      </c>
      <c r="K311" s="219">
        <v>122.4</v>
      </c>
      <c r="L311" s="219">
        <v>122.4</v>
      </c>
      <c r="M311" s="173"/>
      <c r="N311" s="173"/>
      <c r="O311" s="173"/>
      <c r="P311" s="173"/>
      <c r="Q311" s="173">
        <v>72</v>
      </c>
      <c r="R311" s="173" t="s">
        <v>690</v>
      </c>
      <c r="S311" s="173" t="s">
        <v>441</v>
      </c>
    </row>
    <row r="312" ht="36" spans="1:19">
      <c r="A312" s="104">
        <v>307</v>
      </c>
      <c r="B312" s="91">
        <v>6528252021313</v>
      </c>
      <c r="C312" s="174" t="s">
        <v>725</v>
      </c>
      <c r="D312" s="174" t="s">
        <v>38</v>
      </c>
      <c r="E312" s="173" t="s">
        <v>62</v>
      </c>
      <c r="F312" s="173" t="s">
        <v>35</v>
      </c>
      <c r="G312" s="228" t="s">
        <v>41</v>
      </c>
      <c r="H312" s="228" t="s">
        <v>42</v>
      </c>
      <c r="I312" s="173" t="s">
        <v>458</v>
      </c>
      <c r="J312" s="233" t="s">
        <v>765</v>
      </c>
      <c r="K312" s="219">
        <v>36</v>
      </c>
      <c r="L312" s="219">
        <v>36</v>
      </c>
      <c r="M312" s="173"/>
      <c r="N312" s="173"/>
      <c r="O312" s="173"/>
      <c r="P312" s="173"/>
      <c r="Q312" s="173">
        <v>66</v>
      </c>
      <c r="R312" s="173" t="s">
        <v>690</v>
      </c>
      <c r="S312" s="173" t="s">
        <v>441</v>
      </c>
    </row>
    <row r="313" ht="36" spans="1:19">
      <c r="A313" s="104">
        <v>308</v>
      </c>
      <c r="B313" s="91">
        <v>6528252021314</v>
      </c>
      <c r="C313" s="174" t="s">
        <v>725</v>
      </c>
      <c r="D313" s="174" t="s">
        <v>38</v>
      </c>
      <c r="E313" s="173" t="s">
        <v>62</v>
      </c>
      <c r="F313" s="173" t="s">
        <v>35</v>
      </c>
      <c r="G313" s="228" t="s">
        <v>41</v>
      </c>
      <c r="H313" s="228" t="s">
        <v>42</v>
      </c>
      <c r="I313" s="173" t="s">
        <v>466</v>
      </c>
      <c r="J313" s="233" t="s">
        <v>766</v>
      </c>
      <c r="K313" s="219">
        <v>40</v>
      </c>
      <c r="L313" s="219">
        <v>40</v>
      </c>
      <c r="M313" s="173"/>
      <c r="N313" s="173"/>
      <c r="O313" s="173"/>
      <c r="P313" s="173"/>
      <c r="Q313" s="173">
        <v>12</v>
      </c>
      <c r="R313" s="173" t="s">
        <v>690</v>
      </c>
      <c r="S313" s="173" t="s">
        <v>441</v>
      </c>
    </row>
    <row r="314" ht="48" spans="1:19">
      <c r="A314" s="104">
        <v>309</v>
      </c>
      <c r="B314" s="91">
        <v>6528252021315</v>
      </c>
      <c r="C314" s="174" t="s">
        <v>767</v>
      </c>
      <c r="D314" s="174" t="s">
        <v>38</v>
      </c>
      <c r="E314" s="174" t="s">
        <v>768</v>
      </c>
      <c r="F314" s="174" t="s">
        <v>768</v>
      </c>
      <c r="G314" s="228" t="s">
        <v>41</v>
      </c>
      <c r="H314" s="228" t="s">
        <v>42</v>
      </c>
      <c r="I314" s="173" t="s">
        <v>231</v>
      </c>
      <c r="J314" s="215" t="s">
        <v>769</v>
      </c>
      <c r="K314" s="173">
        <v>80</v>
      </c>
      <c r="L314" s="173">
        <v>80</v>
      </c>
      <c r="M314" s="173"/>
      <c r="N314" s="173"/>
      <c r="O314" s="173"/>
      <c r="P314" s="173"/>
      <c r="Q314" s="173">
        <v>377</v>
      </c>
      <c r="R314" s="173" t="s">
        <v>770</v>
      </c>
      <c r="S314" s="173" t="s">
        <v>208</v>
      </c>
    </row>
    <row r="315" ht="60" spans="1:19">
      <c r="A315" s="104">
        <v>310</v>
      </c>
      <c r="B315" s="91">
        <v>6528252021316</v>
      </c>
      <c r="C315" s="88" t="s">
        <v>520</v>
      </c>
      <c r="D315" s="174" t="s">
        <v>38</v>
      </c>
      <c r="E315" s="174" t="s">
        <v>71</v>
      </c>
      <c r="F315" s="171" t="s">
        <v>40</v>
      </c>
      <c r="G315" s="228" t="s">
        <v>41</v>
      </c>
      <c r="H315" s="228" t="s">
        <v>42</v>
      </c>
      <c r="I315" s="173" t="s">
        <v>105</v>
      </c>
      <c r="J315" s="215" t="s">
        <v>771</v>
      </c>
      <c r="K315" s="173">
        <v>20</v>
      </c>
      <c r="L315" s="173">
        <v>20</v>
      </c>
      <c r="M315" s="173"/>
      <c r="N315" s="173"/>
      <c r="O315" s="173"/>
      <c r="P315" s="173"/>
      <c r="Q315" s="173">
        <v>229</v>
      </c>
      <c r="R315" s="173" t="s">
        <v>772</v>
      </c>
      <c r="S315" s="173" t="s">
        <v>612</v>
      </c>
    </row>
    <row r="316" ht="84" spans="1:19">
      <c r="A316" s="104">
        <v>311</v>
      </c>
      <c r="B316" s="91">
        <v>6528252021317</v>
      </c>
      <c r="C316" s="174" t="s">
        <v>292</v>
      </c>
      <c r="D316" s="174" t="s">
        <v>38</v>
      </c>
      <c r="E316" s="174" t="s">
        <v>52</v>
      </c>
      <c r="F316" s="171" t="s">
        <v>35</v>
      </c>
      <c r="G316" s="228" t="s">
        <v>41</v>
      </c>
      <c r="H316" s="228" t="s">
        <v>42</v>
      </c>
      <c r="I316" s="173" t="s">
        <v>507</v>
      </c>
      <c r="J316" s="215" t="s">
        <v>773</v>
      </c>
      <c r="K316" s="173">
        <v>150</v>
      </c>
      <c r="L316" s="173">
        <v>150</v>
      </c>
      <c r="M316" s="173"/>
      <c r="N316" s="173"/>
      <c r="O316" s="173"/>
      <c r="P316" s="173"/>
      <c r="Q316" s="173">
        <v>20</v>
      </c>
      <c r="R316" s="173" t="s">
        <v>774</v>
      </c>
      <c r="S316" s="173" t="s">
        <v>482</v>
      </c>
    </row>
    <row r="317" ht="36" spans="1:19">
      <c r="A317" s="104">
        <v>312</v>
      </c>
      <c r="B317" s="91">
        <v>6528252021318</v>
      </c>
      <c r="C317" s="88" t="s">
        <v>520</v>
      </c>
      <c r="D317" s="174" t="s">
        <v>38</v>
      </c>
      <c r="E317" s="174" t="s">
        <v>71</v>
      </c>
      <c r="F317" s="171" t="s">
        <v>40</v>
      </c>
      <c r="G317" s="228" t="s">
        <v>41</v>
      </c>
      <c r="H317" s="228" t="s">
        <v>42</v>
      </c>
      <c r="I317" s="173" t="s">
        <v>775</v>
      </c>
      <c r="J317" s="215" t="s">
        <v>776</v>
      </c>
      <c r="K317" s="173">
        <v>30</v>
      </c>
      <c r="L317" s="173">
        <v>30</v>
      </c>
      <c r="M317" s="173"/>
      <c r="N317" s="173"/>
      <c r="O317" s="173"/>
      <c r="P317" s="173"/>
      <c r="Q317" s="173"/>
      <c r="R317" s="173" t="s">
        <v>777</v>
      </c>
      <c r="S317" s="173" t="s">
        <v>602</v>
      </c>
    </row>
    <row r="318" ht="72" spans="1:19">
      <c r="A318" s="104">
        <v>313</v>
      </c>
      <c r="B318" s="91">
        <v>6528252021319</v>
      </c>
      <c r="C318" s="88" t="s">
        <v>520</v>
      </c>
      <c r="D318" s="174" t="s">
        <v>38</v>
      </c>
      <c r="E318" s="174" t="s">
        <v>71</v>
      </c>
      <c r="F318" s="171" t="s">
        <v>40</v>
      </c>
      <c r="G318" s="228" t="s">
        <v>41</v>
      </c>
      <c r="H318" s="228" t="s">
        <v>42</v>
      </c>
      <c r="I318" s="173" t="s">
        <v>778</v>
      </c>
      <c r="J318" s="215" t="s">
        <v>779</v>
      </c>
      <c r="K318" s="173">
        <v>20</v>
      </c>
      <c r="L318" s="173">
        <v>20</v>
      </c>
      <c r="M318" s="173"/>
      <c r="N318" s="173"/>
      <c r="O318" s="173"/>
      <c r="P318" s="173"/>
      <c r="Q318" s="173">
        <v>105</v>
      </c>
      <c r="R318" s="173" t="s">
        <v>780</v>
      </c>
      <c r="S318" s="173" t="s">
        <v>606</v>
      </c>
    </row>
    <row r="319" ht="40.5" spans="1:19">
      <c r="A319" s="104">
        <v>314</v>
      </c>
      <c r="B319" s="91">
        <v>6528252021320</v>
      </c>
      <c r="C319" s="174" t="s">
        <v>781</v>
      </c>
      <c r="D319" s="174" t="s">
        <v>38</v>
      </c>
      <c r="E319" s="174" t="s">
        <v>768</v>
      </c>
      <c r="F319" s="174" t="s">
        <v>768</v>
      </c>
      <c r="G319" s="228" t="s">
        <v>41</v>
      </c>
      <c r="H319" s="228" t="s">
        <v>42</v>
      </c>
      <c r="I319" s="173" t="s">
        <v>237</v>
      </c>
      <c r="J319" s="215" t="s">
        <v>782</v>
      </c>
      <c r="K319" s="173">
        <v>15</v>
      </c>
      <c r="L319" s="173">
        <v>15</v>
      </c>
      <c r="M319" s="173"/>
      <c r="N319" s="173"/>
      <c r="O319" s="173"/>
      <c r="P319" s="173"/>
      <c r="Q319" s="173">
        <v>105</v>
      </c>
      <c r="R319" s="173" t="s">
        <v>783</v>
      </c>
      <c r="S319" s="173" t="s">
        <v>606</v>
      </c>
    </row>
    <row r="320" ht="108" spans="1:19">
      <c r="A320" s="104">
        <v>315</v>
      </c>
      <c r="B320" s="91">
        <v>6528252021321</v>
      </c>
      <c r="C320" s="88" t="s">
        <v>784</v>
      </c>
      <c r="D320" s="174" t="s">
        <v>38</v>
      </c>
      <c r="E320" s="173" t="s">
        <v>39</v>
      </c>
      <c r="F320" s="173" t="s">
        <v>40</v>
      </c>
      <c r="G320" s="228" t="s">
        <v>41</v>
      </c>
      <c r="H320" s="228" t="s">
        <v>42</v>
      </c>
      <c r="I320" s="173" t="s">
        <v>237</v>
      </c>
      <c r="J320" s="215" t="s">
        <v>785</v>
      </c>
      <c r="K320" s="173">
        <v>19.52613</v>
      </c>
      <c r="L320" s="173">
        <v>19.52613</v>
      </c>
      <c r="M320" s="173"/>
      <c r="N320" s="173"/>
      <c r="O320" s="173"/>
      <c r="P320" s="173"/>
      <c r="Q320" s="173">
        <v>87</v>
      </c>
      <c r="R320" s="173" t="s">
        <v>786</v>
      </c>
      <c r="S320" s="173" t="s">
        <v>606</v>
      </c>
    </row>
    <row r="321" ht="156" spans="1:19">
      <c r="A321" s="104">
        <v>316</v>
      </c>
      <c r="B321" s="91">
        <v>6528252021322</v>
      </c>
      <c r="C321" s="88" t="s">
        <v>784</v>
      </c>
      <c r="D321" s="174" t="s">
        <v>38</v>
      </c>
      <c r="E321" s="173" t="s">
        <v>39</v>
      </c>
      <c r="F321" s="173" t="s">
        <v>40</v>
      </c>
      <c r="G321" s="228" t="s">
        <v>41</v>
      </c>
      <c r="H321" s="228" t="s">
        <v>42</v>
      </c>
      <c r="I321" s="173" t="s">
        <v>237</v>
      </c>
      <c r="J321" s="215" t="s">
        <v>787</v>
      </c>
      <c r="K321" s="173">
        <v>12.6996</v>
      </c>
      <c r="L321" s="173">
        <v>12.6996</v>
      </c>
      <c r="M321" s="173"/>
      <c r="N321" s="173"/>
      <c r="O321" s="173"/>
      <c r="P321" s="173"/>
      <c r="Q321" s="173">
        <v>171</v>
      </c>
      <c r="R321" s="173" t="s">
        <v>788</v>
      </c>
      <c r="S321" s="173" t="s">
        <v>606</v>
      </c>
    </row>
    <row r="322" ht="36" spans="1:19">
      <c r="A322" s="104">
        <v>317</v>
      </c>
      <c r="B322" s="91">
        <v>6528252021323</v>
      </c>
      <c r="C322" s="174" t="s">
        <v>462</v>
      </c>
      <c r="D322" s="174" t="s">
        <v>38</v>
      </c>
      <c r="E322" s="173" t="s">
        <v>52</v>
      </c>
      <c r="F322" s="171" t="s">
        <v>35</v>
      </c>
      <c r="G322" s="228" t="s">
        <v>41</v>
      </c>
      <c r="H322" s="228" t="s">
        <v>42</v>
      </c>
      <c r="I322" s="173" t="s">
        <v>458</v>
      </c>
      <c r="J322" s="233" t="s">
        <v>789</v>
      </c>
      <c r="K322" s="219">
        <v>54.6</v>
      </c>
      <c r="L322" s="219">
        <v>54.6</v>
      </c>
      <c r="M322" s="173"/>
      <c r="N322" s="173"/>
      <c r="O322" s="173"/>
      <c r="P322" s="173"/>
      <c r="Q322" s="173">
        <v>50</v>
      </c>
      <c r="R322" s="173" t="s">
        <v>690</v>
      </c>
      <c r="S322" s="173" t="s">
        <v>441</v>
      </c>
    </row>
    <row r="323" ht="36.75" spans="1:19">
      <c r="A323" s="104">
        <v>318</v>
      </c>
      <c r="B323" s="270" t="s">
        <v>790</v>
      </c>
      <c r="C323" s="83" t="s">
        <v>791</v>
      </c>
      <c r="D323" s="84" t="s">
        <v>792</v>
      </c>
      <c r="E323" s="85" t="s">
        <v>793</v>
      </c>
      <c r="F323" s="85" t="s">
        <v>40</v>
      </c>
      <c r="G323" s="81">
        <v>2021.03</v>
      </c>
      <c r="H323" s="81">
        <v>2021.06</v>
      </c>
      <c r="I323" s="84" t="s">
        <v>794</v>
      </c>
      <c r="J323" s="102" t="s">
        <v>795</v>
      </c>
      <c r="K323" s="103">
        <v>3000</v>
      </c>
      <c r="L323" s="103">
        <v>3000</v>
      </c>
      <c r="M323" s="103"/>
      <c r="N323" s="103"/>
      <c r="O323" s="103"/>
      <c r="P323" s="103"/>
      <c r="Q323" s="103">
        <v>226</v>
      </c>
      <c r="R323" s="117" t="s">
        <v>796</v>
      </c>
      <c r="S323" s="81" t="s">
        <v>797</v>
      </c>
    </row>
    <row r="324" ht="89.25" spans="1:19">
      <c r="A324" s="104">
        <v>319</v>
      </c>
      <c r="B324" s="271" t="s">
        <v>798</v>
      </c>
      <c r="C324" s="83" t="s">
        <v>799</v>
      </c>
      <c r="D324" s="81" t="s">
        <v>800</v>
      </c>
      <c r="E324" s="85" t="s">
        <v>793</v>
      </c>
      <c r="F324" s="85" t="s">
        <v>40</v>
      </c>
      <c r="G324" s="81">
        <v>2021.03</v>
      </c>
      <c r="H324" s="81">
        <v>2021.06</v>
      </c>
      <c r="I324" s="84" t="s">
        <v>801</v>
      </c>
      <c r="J324" s="83" t="s">
        <v>802</v>
      </c>
      <c r="K324" s="103">
        <v>15000</v>
      </c>
      <c r="L324" s="103">
        <v>15000</v>
      </c>
      <c r="M324" s="104"/>
      <c r="N324" s="104"/>
      <c r="O324" s="104"/>
      <c r="P324" s="104"/>
      <c r="Q324" s="104">
        <v>2519</v>
      </c>
      <c r="R324" s="117" t="s">
        <v>803</v>
      </c>
      <c r="S324" s="81" t="s">
        <v>797</v>
      </c>
    </row>
    <row r="325" ht="38.25" spans="1:19">
      <c r="A325" s="104">
        <v>320</v>
      </c>
      <c r="B325" s="270" t="s">
        <v>804</v>
      </c>
      <c r="C325" s="87" t="s">
        <v>805</v>
      </c>
      <c r="D325" s="29" t="s">
        <v>806</v>
      </c>
      <c r="E325" s="88" t="s">
        <v>807</v>
      </c>
      <c r="F325" s="85" t="s">
        <v>40</v>
      </c>
      <c r="G325" s="81">
        <v>2021.03</v>
      </c>
      <c r="H325" s="81">
        <v>2021.06</v>
      </c>
      <c r="I325" s="84" t="s">
        <v>808</v>
      </c>
      <c r="J325" s="102" t="s">
        <v>809</v>
      </c>
      <c r="K325" s="103">
        <v>1600</v>
      </c>
      <c r="L325" s="103">
        <v>1600</v>
      </c>
      <c r="M325" s="104"/>
      <c r="N325" s="104"/>
      <c r="O325" s="104"/>
      <c r="P325" s="105"/>
      <c r="Q325" s="105">
        <v>812</v>
      </c>
      <c r="R325" s="117" t="s">
        <v>810</v>
      </c>
      <c r="S325" s="29" t="s">
        <v>811</v>
      </c>
    </row>
    <row r="326" ht="114.75" spans="1:19">
      <c r="A326" s="104">
        <v>321</v>
      </c>
      <c r="B326" s="271" t="s">
        <v>812</v>
      </c>
      <c r="C326" s="83" t="s">
        <v>813</v>
      </c>
      <c r="D326" s="29" t="s">
        <v>806</v>
      </c>
      <c r="E326" s="44" t="s">
        <v>814</v>
      </c>
      <c r="F326" s="89" t="s">
        <v>814</v>
      </c>
      <c r="G326" s="81">
        <v>2021.03</v>
      </c>
      <c r="H326" s="81">
        <v>2021.06</v>
      </c>
      <c r="I326" s="84" t="s">
        <v>815</v>
      </c>
      <c r="J326" s="83" t="s">
        <v>816</v>
      </c>
      <c r="K326" s="103">
        <v>8000</v>
      </c>
      <c r="L326" s="103">
        <v>8000</v>
      </c>
      <c r="M326" s="104"/>
      <c r="N326" s="104"/>
      <c r="O326" s="104"/>
      <c r="P326" s="105"/>
      <c r="Q326" s="104">
        <v>3287</v>
      </c>
      <c r="R326" s="117" t="s">
        <v>817</v>
      </c>
      <c r="S326" s="29" t="s">
        <v>811</v>
      </c>
    </row>
    <row r="327" ht="114.75" spans="1:19">
      <c r="A327" s="104">
        <v>322</v>
      </c>
      <c r="B327" s="270" t="s">
        <v>818</v>
      </c>
      <c r="C327" s="90" t="s">
        <v>819</v>
      </c>
      <c r="D327" s="81" t="s">
        <v>806</v>
      </c>
      <c r="E327" s="88" t="s">
        <v>820</v>
      </c>
      <c r="F327" s="88" t="s">
        <v>35</v>
      </c>
      <c r="G327" s="81">
        <v>2021.03</v>
      </c>
      <c r="H327" s="81">
        <v>2021.06</v>
      </c>
      <c r="I327" s="93" t="s">
        <v>821</v>
      </c>
      <c r="J327" s="93" t="s">
        <v>822</v>
      </c>
      <c r="K327" s="104">
        <v>5500</v>
      </c>
      <c r="L327" s="104">
        <v>5500</v>
      </c>
      <c r="M327" s="104"/>
      <c r="N327" s="104"/>
      <c r="O327" s="104"/>
      <c r="P327" s="104"/>
      <c r="Q327" s="104">
        <v>3287</v>
      </c>
      <c r="R327" s="118" t="s">
        <v>823</v>
      </c>
      <c r="S327" s="81" t="s">
        <v>824</v>
      </c>
    </row>
    <row r="328" ht="51" spans="1:19">
      <c r="A328" s="104">
        <v>323</v>
      </c>
      <c r="B328" s="91">
        <v>6528252021343</v>
      </c>
      <c r="C328" s="92" t="s">
        <v>825</v>
      </c>
      <c r="D328" s="81" t="s">
        <v>38</v>
      </c>
      <c r="E328" s="85" t="s">
        <v>826</v>
      </c>
      <c r="F328" s="88" t="s">
        <v>35</v>
      </c>
      <c r="G328" s="81">
        <v>2021.04</v>
      </c>
      <c r="H328" s="81">
        <v>2021.07</v>
      </c>
      <c r="I328" s="85" t="s">
        <v>827</v>
      </c>
      <c r="J328" s="93" t="s">
        <v>828</v>
      </c>
      <c r="K328" s="104">
        <v>2210</v>
      </c>
      <c r="L328" s="104">
        <v>1768</v>
      </c>
      <c r="M328" s="104">
        <v>442</v>
      </c>
      <c r="N328" s="104"/>
      <c r="O328" s="104"/>
      <c r="P328" s="104"/>
      <c r="Q328" s="104">
        <v>200</v>
      </c>
      <c r="R328" s="119" t="s">
        <v>829</v>
      </c>
      <c r="S328" s="81" t="s">
        <v>830</v>
      </c>
    </row>
    <row r="329" ht="42" spans="1:19">
      <c r="A329" s="104">
        <v>324</v>
      </c>
      <c r="B329" s="91">
        <v>6528252021342</v>
      </c>
      <c r="C329" s="82" t="s">
        <v>831</v>
      </c>
      <c r="D329" s="81" t="s">
        <v>38</v>
      </c>
      <c r="E329" s="85" t="s">
        <v>826</v>
      </c>
      <c r="F329" s="88" t="s">
        <v>35</v>
      </c>
      <c r="G329" s="81">
        <v>2021.04</v>
      </c>
      <c r="H329" s="81">
        <v>2021.07</v>
      </c>
      <c r="I329" s="81" t="s">
        <v>832</v>
      </c>
      <c r="J329" s="106" t="s">
        <v>833</v>
      </c>
      <c r="K329" s="104">
        <v>1476</v>
      </c>
      <c r="L329" s="104">
        <v>1180</v>
      </c>
      <c r="M329" s="104">
        <v>296</v>
      </c>
      <c r="N329" s="104"/>
      <c r="O329" s="104"/>
      <c r="P329" s="104"/>
      <c r="Q329" s="104">
        <v>100</v>
      </c>
      <c r="R329" s="118" t="s">
        <v>834</v>
      </c>
      <c r="S329" s="81" t="s">
        <v>830</v>
      </c>
    </row>
    <row r="330" ht="42" spans="1:19">
      <c r="A330" s="104">
        <v>325</v>
      </c>
      <c r="B330" s="91">
        <v>6528252021341</v>
      </c>
      <c r="C330" s="82" t="s">
        <v>835</v>
      </c>
      <c r="D330" s="93" t="s">
        <v>38</v>
      </c>
      <c r="E330" s="81" t="s">
        <v>814</v>
      </c>
      <c r="F330" s="85" t="s">
        <v>814</v>
      </c>
      <c r="G330" s="81">
        <v>2021.04</v>
      </c>
      <c r="H330" s="81">
        <v>2021.07</v>
      </c>
      <c r="I330" s="81" t="s">
        <v>15</v>
      </c>
      <c r="J330" s="93" t="s">
        <v>836</v>
      </c>
      <c r="K330" s="104">
        <v>8000</v>
      </c>
      <c r="L330" s="104">
        <v>6400</v>
      </c>
      <c r="M330" s="104">
        <v>1600</v>
      </c>
      <c r="N330" s="104"/>
      <c r="O330" s="104"/>
      <c r="P330" s="104"/>
      <c r="Q330" s="104">
        <v>3287</v>
      </c>
      <c r="R330" s="120" t="s">
        <v>837</v>
      </c>
      <c r="S330" s="81" t="s">
        <v>838</v>
      </c>
    </row>
    <row r="331" ht="37.5" spans="1:19">
      <c r="A331" s="104">
        <v>326</v>
      </c>
      <c r="B331" s="91">
        <v>6528252021340</v>
      </c>
      <c r="C331" s="82" t="s">
        <v>839</v>
      </c>
      <c r="D331" s="93" t="s">
        <v>840</v>
      </c>
      <c r="E331" s="85" t="s">
        <v>793</v>
      </c>
      <c r="F331" s="85" t="s">
        <v>40</v>
      </c>
      <c r="G331" s="81">
        <v>2021.04</v>
      </c>
      <c r="H331" s="81">
        <v>2021.07</v>
      </c>
      <c r="I331" s="81" t="s">
        <v>15</v>
      </c>
      <c r="J331" s="93" t="s">
        <v>841</v>
      </c>
      <c r="K331" s="104">
        <v>37500</v>
      </c>
      <c r="L331" s="104">
        <v>30000</v>
      </c>
      <c r="M331" s="104">
        <v>7500</v>
      </c>
      <c r="N331" s="104"/>
      <c r="O331" s="104"/>
      <c r="P331" s="104"/>
      <c r="Q331" s="104">
        <v>3287</v>
      </c>
      <c r="R331" s="118" t="s">
        <v>842</v>
      </c>
      <c r="S331" s="81" t="s">
        <v>843</v>
      </c>
    </row>
    <row r="332" ht="36.75" spans="1:19">
      <c r="A332" s="104">
        <v>327</v>
      </c>
      <c r="B332" s="91">
        <v>6528252021339</v>
      </c>
      <c r="C332" s="82" t="s">
        <v>844</v>
      </c>
      <c r="D332" s="93" t="s">
        <v>840</v>
      </c>
      <c r="E332" s="85" t="s">
        <v>793</v>
      </c>
      <c r="F332" s="85" t="s">
        <v>40</v>
      </c>
      <c r="G332" s="81">
        <v>2021.04</v>
      </c>
      <c r="H332" s="81">
        <v>2021.07</v>
      </c>
      <c r="I332" s="81" t="s">
        <v>845</v>
      </c>
      <c r="J332" s="93" t="s">
        <v>846</v>
      </c>
      <c r="K332" s="104">
        <v>4375</v>
      </c>
      <c r="L332" s="104">
        <v>3500</v>
      </c>
      <c r="M332" s="104">
        <v>875</v>
      </c>
      <c r="N332" s="104"/>
      <c r="O332" s="104"/>
      <c r="P332" s="104"/>
      <c r="Q332" s="104">
        <v>300</v>
      </c>
      <c r="R332" s="118" t="s">
        <v>847</v>
      </c>
      <c r="S332" s="81" t="s">
        <v>843</v>
      </c>
    </row>
    <row r="333" ht="51" spans="1:19">
      <c r="A333" s="104">
        <v>328</v>
      </c>
      <c r="B333" s="91">
        <v>6528252021338</v>
      </c>
      <c r="C333" s="82" t="s">
        <v>848</v>
      </c>
      <c r="D333" s="93" t="s">
        <v>38</v>
      </c>
      <c r="E333" s="85" t="s">
        <v>793</v>
      </c>
      <c r="F333" s="85" t="s">
        <v>40</v>
      </c>
      <c r="G333" s="81">
        <v>2021.04</v>
      </c>
      <c r="H333" s="81">
        <v>2021.07</v>
      </c>
      <c r="I333" s="81" t="s">
        <v>849</v>
      </c>
      <c r="J333" s="107" t="s">
        <v>850</v>
      </c>
      <c r="K333" s="104">
        <v>11250</v>
      </c>
      <c r="L333" s="104">
        <v>9000</v>
      </c>
      <c r="M333" s="104">
        <v>2250</v>
      </c>
      <c r="N333" s="104"/>
      <c r="O333" s="104"/>
      <c r="P333" s="104"/>
      <c r="Q333" s="104">
        <v>200</v>
      </c>
      <c r="R333" s="118" t="s">
        <v>851</v>
      </c>
      <c r="S333" s="81" t="s">
        <v>843</v>
      </c>
    </row>
    <row r="334" ht="36" spans="1:19">
      <c r="A334" s="104">
        <v>329</v>
      </c>
      <c r="B334" s="91">
        <v>6528252021337</v>
      </c>
      <c r="C334" s="82" t="s">
        <v>852</v>
      </c>
      <c r="D334" s="93" t="s">
        <v>38</v>
      </c>
      <c r="E334" s="85" t="s">
        <v>853</v>
      </c>
      <c r="F334" s="88" t="s">
        <v>35</v>
      </c>
      <c r="G334" s="81">
        <v>2021.04</v>
      </c>
      <c r="H334" s="81">
        <v>2021.07</v>
      </c>
      <c r="I334" s="81" t="s">
        <v>854</v>
      </c>
      <c r="J334" s="93" t="s">
        <v>855</v>
      </c>
      <c r="K334" s="104">
        <v>3410</v>
      </c>
      <c r="L334" s="104">
        <v>2728</v>
      </c>
      <c r="M334" s="104">
        <v>682</v>
      </c>
      <c r="N334" s="104"/>
      <c r="O334" s="104"/>
      <c r="P334" s="104"/>
      <c r="Q334" s="104">
        <v>200</v>
      </c>
      <c r="R334" s="118" t="s">
        <v>856</v>
      </c>
      <c r="S334" s="81" t="s">
        <v>830</v>
      </c>
    </row>
    <row r="335" ht="67.5" spans="1:19">
      <c r="A335" s="104">
        <v>330</v>
      </c>
      <c r="B335" s="91">
        <v>6528252021336</v>
      </c>
      <c r="C335" s="82" t="s">
        <v>857</v>
      </c>
      <c r="D335" s="93" t="s">
        <v>840</v>
      </c>
      <c r="E335" s="85" t="s">
        <v>853</v>
      </c>
      <c r="F335" s="88" t="s">
        <v>35</v>
      </c>
      <c r="G335" s="81">
        <v>2021.04</v>
      </c>
      <c r="H335" s="81">
        <v>2021.07</v>
      </c>
      <c r="I335" s="81" t="s">
        <v>858</v>
      </c>
      <c r="J335" s="93" t="s">
        <v>859</v>
      </c>
      <c r="K335" s="104">
        <f t="shared" ref="K335:K344" si="1">L335/0.8</f>
        <v>2260</v>
      </c>
      <c r="L335" s="104">
        <v>1808</v>
      </c>
      <c r="M335" s="104">
        <v>452</v>
      </c>
      <c r="N335" s="104"/>
      <c r="O335" s="104"/>
      <c r="P335" s="104"/>
      <c r="Q335" s="104">
        <v>200</v>
      </c>
      <c r="R335" s="121" t="s">
        <v>860</v>
      </c>
      <c r="S335" s="81" t="s">
        <v>861</v>
      </c>
    </row>
    <row r="336" ht="67.5" spans="1:19">
      <c r="A336" s="104">
        <v>331</v>
      </c>
      <c r="B336" s="91">
        <v>6528252021335</v>
      </c>
      <c r="C336" s="82" t="s">
        <v>862</v>
      </c>
      <c r="D336" s="93" t="s">
        <v>840</v>
      </c>
      <c r="E336" s="85" t="s">
        <v>853</v>
      </c>
      <c r="F336" s="88" t="s">
        <v>35</v>
      </c>
      <c r="G336" s="81">
        <v>2021.04</v>
      </c>
      <c r="H336" s="81">
        <v>2021.07</v>
      </c>
      <c r="I336" s="81" t="s">
        <v>863</v>
      </c>
      <c r="J336" s="93" t="s">
        <v>864</v>
      </c>
      <c r="K336" s="104">
        <f t="shared" si="1"/>
        <v>1870</v>
      </c>
      <c r="L336" s="104">
        <v>1496</v>
      </c>
      <c r="M336" s="104">
        <v>374</v>
      </c>
      <c r="N336" s="104"/>
      <c r="O336" s="104"/>
      <c r="P336" s="104"/>
      <c r="Q336" s="104">
        <v>200</v>
      </c>
      <c r="R336" s="121" t="s">
        <v>860</v>
      </c>
      <c r="S336" s="81" t="s">
        <v>861</v>
      </c>
    </row>
    <row r="337" ht="67.5" spans="1:19">
      <c r="A337" s="104">
        <v>332</v>
      </c>
      <c r="B337" s="91">
        <v>6528252021334</v>
      </c>
      <c r="C337" s="82" t="s">
        <v>865</v>
      </c>
      <c r="D337" s="93" t="s">
        <v>840</v>
      </c>
      <c r="E337" s="85" t="s">
        <v>853</v>
      </c>
      <c r="F337" s="88" t="s">
        <v>35</v>
      </c>
      <c r="G337" s="81">
        <v>2021.04</v>
      </c>
      <c r="H337" s="81">
        <v>2021.07</v>
      </c>
      <c r="I337" s="81" t="s">
        <v>866</v>
      </c>
      <c r="J337" s="93" t="s">
        <v>867</v>
      </c>
      <c r="K337" s="104">
        <f t="shared" si="1"/>
        <v>2350</v>
      </c>
      <c r="L337" s="104">
        <v>1880</v>
      </c>
      <c r="M337" s="104">
        <v>470</v>
      </c>
      <c r="N337" s="104"/>
      <c r="O337" s="104"/>
      <c r="P337" s="104"/>
      <c r="Q337" s="104">
        <v>200</v>
      </c>
      <c r="R337" s="121" t="s">
        <v>860</v>
      </c>
      <c r="S337" s="81" t="s">
        <v>861</v>
      </c>
    </row>
    <row r="338" ht="67.5" spans="1:19">
      <c r="A338" s="104">
        <v>333</v>
      </c>
      <c r="B338" s="91">
        <v>6528252021333</v>
      </c>
      <c r="C338" s="82" t="s">
        <v>868</v>
      </c>
      <c r="D338" s="93" t="s">
        <v>840</v>
      </c>
      <c r="E338" s="85" t="s">
        <v>853</v>
      </c>
      <c r="F338" s="88" t="s">
        <v>35</v>
      </c>
      <c r="G338" s="81">
        <v>2021.04</v>
      </c>
      <c r="H338" s="81">
        <v>2021.07</v>
      </c>
      <c r="I338" s="81" t="s">
        <v>869</v>
      </c>
      <c r="J338" s="93" t="s">
        <v>870</v>
      </c>
      <c r="K338" s="104">
        <f t="shared" si="1"/>
        <v>1670</v>
      </c>
      <c r="L338" s="104">
        <v>1336</v>
      </c>
      <c r="M338" s="104">
        <v>334</v>
      </c>
      <c r="N338" s="104"/>
      <c r="O338" s="104"/>
      <c r="P338" s="104"/>
      <c r="Q338" s="104">
        <v>200</v>
      </c>
      <c r="R338" s="121" t="s">
        <v>860</v>
      </c>
      <c r="S338" s="81" t="s">
        <v>861</v>
      </c>
    </row>
    <row r="339" ht="67.5" spans="1:19">
      <c r="A339" s="104">
        <v>334</v>
      </c>
      <c r="B339" s="91">
        <v>6528252021332</v>
      </c>
      <c r="C339" s="82" t="s">
        <v>871</v>
      </c>
      <c r="D339" s="93" t="s">
        <v>840</v>
      </c>
      <c r="E339" s="85" t="s">
        <v>853</v>
      </c>
      <c r="F339" s="88" t="s">
        <v>35</v>
      </c>
      <c r="G339" s="81">
        <v>2021.04</v>
      </c>
      <c r="H339" s="81">
        <v>2021.07</v>
      </c>
      <c r="I339" s="81" t="s">
        <v>872</v>
      </c>
      <c r="J339" s="93" t="s">
        <v>873</v>
      </c>
      <c r="K339" s="104">
        <f t="shared" si="1"/>
        <v>2820</v>
      </c>
      <c r="L339" s="104">
        <v>2256</v>
      </c>
      <c r="M339" s="104">
        <v>564</v>
      </c>
      <c r="N339" s="104"/>
      <c r="O339" s="104"/>
      <c r="P339" s="104"/>
      <c r="Q339" s="104">
        <v>200</v>
      </c>
      <c r="R339" s="121" t="s">
        <v>860</v>
      </c>
      <c r="S339" s="81" t="s">
        <v>861</v>
      </c>
    </row>
    <row r="340" ht="67.5" spans="1:19">
      <c r="A340" s="104">
        <v>335</v>
      </c>
      <c r="B340" s="91">
        <v>6528252021331</v>
      </c>
      <c r="C340" s="82" t="s">
        <v>874</v>
      </c>
      <c r="D340" s="93" t="s">
        <v>840</v>
      </c>
      <c r="E340" s="85" t="s">
        <v>853</v>
      </c>
      <c r="F340" s="88" t="s">
        <v>35</v>
      </c>
      <c r="G340" s="81">
        <v>2021.04</v>
      </c>
      <c r="H340" s="81">
        <v>2021.07</v>
      </c>
      <c r="I340" s="81" t="s">
        <v>875</v>
      </c>
      <c r="J340" s="93" t="s">
        <v>876</v>
      </c>
      <c r="K340" s="104">
        <f t="shared" si="1"/>
        <v>1275</v>
      </c>
      <c r="L340" s="104">
        <v>1020</v>
      </c>
      <c r="M340" s="104">
        <v>255</v>
      </c>
      <c r="N340" s="104"/>
      <c r="O340" s="104"/>
      <c r="P340" s="104"/>
      <c r="Q340" s="104">
        <v>200</v>
      </c>
      <c r="R340" s="121" t="s">
        <v>860</v>
      </c>
      <c r="S340" s="81" t="s">
        <v>861</v>
      </c>
    </row>
    <row r="341" ht="67.5" spans="1:19">
      <c r="A341" s="104">
        <v>336</v>
      </c>
      <c r="B341" s="91">
        <v>6528252021330</v>
      </c>
      <c r="C341" s="82" t="s">
        <v>877</v>
      </c>
      <c r="D341" s="93" t="s">
        <v>840</v>
      </c>
      <c r="E341" s="85" t="s">
        <v>853</v>
      </c>
      <c r="F341" s="88" t="s">
        <v>35</v>
      </c>
      <c r="G341" s="81">
        <v>2021.04</v>
      </c>
      <c r="H341" s="81">
        <v>2021.07</v>
      </c>
      <c r="I341" s="81" t="s">
        <v>878</v>
      </c>
      <c r="J341" s="93" t="s">
        <v>879</v>
      </c>
      <c r="K341" s="104">
        <f t="shared" si="1"/>
        <v>1310</v>
      </c>
      <c r="L341" s="104">
        <v>1048</v>
      </c>
      <c r="M341" s="104">
        <v>262</v>
      </c>
      <c r="N341" s="104"/>
      <c r="O341" s="104"/>
      <c r="P341" s="104"/>
      <c r="Q341" s="104">
        <v>200</v>
      </c>
      <c r="R341" s="121" t="s">
        <v>860</v>
      </c>
      <c r="S341" s="81" t="s">
        <v>861</v>
      </c>
    </row>
    <row r="342" ht="67.5" spans="1:19">
      <c r="A342" s="104">
        <v>337</v>
      </c>
      <c r="B342" s="91">
        <v>6528252021329</v>
      </c>
      <c r="C342" s="82" t="s">
        <v>880</v>
      </c>
      <c r="D342" s="81" t="s">
        <v>840</v>
      </c>
      <c r="E342" s="85" t="s">
        <v>881</v>
      </c>
      <c r="F342" s="88" t="s">
        <v>35</v>
      </c>
      <c r="G342" s="81">
        <v>2021.04</v>
      </c>
      <c r="H342" s="81">
        <v>2021.07</v>
      </c>
      <c r="I342" s="81" t="s">
        <v>15</v>
      </c>
      <c r="J342" s="106" t="s">
        <v>882</v>
      </c>
      <c r="K342" s="104">
        <f t="shared" si="1"/>
        <v>1968.75</v>
      </c>
      <c r="L342" s="104">
        <v>1575</v>
      </c>
      <c r="M342" s="104">
        <v>393.75</v>
      </c>
      <c r="N342" s="104"/>
      <c r="O342" s="104"/>
      <c r="P342" s="104"/>
      <c r="Q342" s="104">
        <v>3287</v>
      </c>
      <c r="R342" s="121" t="s">
        <v>860</v>
      </c>
      <c r="S342" s="81" t="s">
        <v>861</v>
      </c>
    </row>
    <row r="343" ht="36.75" spans="1:19">
      <c r="A343" s="104">
        <v>338</v>
      </c>
      <c r="B343" s="91">
        <v>6528252021328</v>
      </c>
      <c r="C343" s="82" t="s">
        <v>883</v>
      </c>
      <c r="D343" s="93" t="s">
        <v>38</v>
      </c>
      <c r="E343" s="85" t="s">
        <v>793</v>
      </c>
      <c r="F343" s="85" t="s">
        <v>40</v>
      </c>
      <c r="G343" s="81">
        <v>2021.04</v>
      </c>
      <c r="H343" s="81">
        <v>2021.07</v>
      </c>
      <c r="I343" s="81" t="s">
        <v>884</v>
      </c>
      <c r="J343" s="93" t="s">
        <v>885</v>
      </c>
      <c r="K343" s="104">
        <f t="shared" si="1"/>
        <v>3750</v>
      </c>
      <c r="L343" s="104">
        <v>3000</v>
      </c>
      <c r="M343" s="104">
        <v>750</v>
      </c>
      <c r="N343" s="104"/>
      <c r="O343" s="104"/>
      <c r="P343" s="104"/>
      <c r="Q343" s="104">
        <v>200</v>
      </c>
      <c r="R343" s="120" t="s">
        <v>886</v>
      </c>
      <c r="S343" s="81" t="s">
        <v>887</v>
      </c>
    </row>
    <row r="344" ht="31.5" spans="1:19">
      <c r="A344" s="104">
        <v>339</v>
      </c>
      <c r="B344" s="91">
        <v>6528252021327</v>
      </c>
      <c r="C344" s="82" t="s">
        <v>888</v>
      </c>
      <c r="D344" s="93" t="s">
        <v>38</v>
      </c>
      <c r="E344" s="85" t="s">
        <v>889</v>
      </c>
      <c r="F344" s="88" t="s">
        <v>35</v>
      </c>
      <c r="G344" s="81">
        <v>2021.04</v>
      </c>
      <c r="H344" s="81">
        <v>2021.07</v>
      </c>
      <c r="I344" s="81" t="s">
        <v>884</v>
      </c>
      <c r="J344" s="93" t="s">
        <v>890</v>
      </c>
      <c r="K344" s="104">
        <f t="shared" si="1"/>
        <v>7500</v>
      </c>
      <c r="L344" s="104">
        <v>6000</v>
      </c>
      <c r="M344" s="104">
        <v>1500</v>
      </c>
      <c r="N344" s="104"/>
      <c r="O344" s="104"/>
      <c r="P344" s="104"/>
      <c r="Q344" s="104">
        <v>200</v>
      </c>
      <c r="R344" s="120" t="s">
        <v>891</v>
      </c>
      <c r="S344" s="81" t="s">
        <v>887</v>
      </c>
    </row>
    <row r="345" ht="38.25" spans="1:19">
      <c r="A345" s="104">
        <v>340</v>
      </c>
      <c r="B345" s="91">
        <v>6528252021326</v>
      </c>
      <c r="C345" s="82" t="s">
        <v>892</v>
      </c>
      <c r="D345" s="93" t="s">
        <v>38</v>
      </c>
      <c r="E345" s="85" t="s">
        <v>62</v>
      </c>
      <c r="F345" s="88" t="s">
        <v>35</v>
      </c>
      <c r="G345" s="81">
        <v>2021.04</v>
      </c>
      <c r="H345" s="81">
        <v>2021.07</v>
      </c>
      <c r="I345" s="81" t="s">
        <v>15</v>
      </c>
      <c r="J345" s="93" t="s">
        <v>893</v>
      </c>
      <c r="K345" s="104">
        <v>2380</v>
      </c>
      <c r="L345" s="104">
        <f t="shared" ref="L345:L347" si="2">K345*0.8</f>
        <v>1904</v>
      </c>
      <c r="M345" s="104">
        <v>476</v>
      </c>
      <c r="N345" s="104"/>
      <c r="O345" s="104"/>
      <c r="P345" s="104"/>
      <c r="Q345" s="104">
        <v>3287</v>
      </c>
      <c r="R345" s="118" t="s">
        <v>894</v>
      </c>
      <c r="S345" s="81" t="s">
        <v>830</v>
      </c>
    </row>
    <row r="346" ht="32.25" spans="1:19">
      <c r="A346" s="104">
        <v>341</v>
      </c>
      <c r="B346" s="91">
        <v>6528252021325</v>
      </c>
      <c r="C346" s="82" t="s">
        <v>895</v>
      </c>
      <c r="D346" s="93" t="s">
        <v>38</v>
      </c>
      <c r="E346" s="85" t="s">
        <v>896</v>
      </c>
      <c r="F346" s="88" t="s">
        <v>35</v>
      </c>
      <c r="G346" s="81">
        <v>2021.04</v>
      </c>
      <c r="H346" s="81">
        <v>2021.07</v>
      </c>
      <c r="I346" s="85" t="s">
        <v>15</v>
      </c>
      <c r="J346" s="93" t="s">
        <v>897</v>
      </c>
      <c r="K346" s="104">
        <v>5700</v>
      </c>
      <c r="L346" s="104">
        <f t="shared" si="2"/>
        <v>4560</v>
      </c>
      <c r="M346" s="104">
        <v>1140</v>
      </c>
      <c r="N346" s="104"/>
      <c r="O346" s="104"/>
      <c r="P346" s="104"/>
      <c r="Q346" s="104">
        <v>3287</v>
      </c>
      <c r="R346" s="118" t="s">
        <v>898</v>
      </c>
      <c r="S346" s="81" t="s">
        <v>830</v>
      </c>
    </row>
    <row r="347" ht="153" spans="1:19">
      <c r="A347" s="104">
        <v>342</v>
      </c>
      <c r="B347" s="91">
        <v>6528252021324</v>
      </c>
      <c r="C347" s="82" t="s">
        <v>899</v>
      </c>
      <c r="D347" s="93" t="s">
        <v>38</v>
      </c>
      <c r="E347" s="85" t="s">
        <v>793</v>
      </c>
      <c r="F347" s="85" t="s">
        <v>40</v>
      </c>
      <c r="G347" s="81">
        <v>2021.04</v>
      </c>
      <c r="H347" s="81">
        <v>2021.07</v>
      </c>
      <c r="I347" s="81" t="s">
        <v>15</v>
      </c>
      <c r="J347" s="108" t="s">
        <v>900</v>
      </c>
      <c r="K347" s="104">
        <v>110000</v>
      </c>
      <c r="L347" s="104">
        <f t="shared" si="2"/>
        <v>88000</v>
      </c>
      <c r="M347" s="104">
        <v>22000</v>
      </c>
      <c r="N347" s="104"/>
      <c r="O347" s="104"/>
      <c r="P347" s="104"/>
      <c r="Q347" s="104">
        <v>3287</v>
      </c>
      <c r="R347" s="118" t="s">
        <v>901</v>
      </c>
      <c r="S347" s="81" t="s">
        <v>838</v>
      </c>
    </row>
  </sheetData>
  <mergeCells count="17">
    <mergeCell ref="A1:S1"/>
    <mergeCell ref="R2:S2"/>
    <mergeCell ref="K3:P3"/>
    <mergeCell ref="A5:J5"/>
    <mergeCell ref="A3:A4"/>
    <mergeCell ref="B3:B4"/>
    <mergeCell ref="C3:C4"/>
    <mergeCell ref="D3:D4"/>
    <mergeCell ref="E3:E4"/>
    <mergeCell ref="F3:F4"/>
    <mergeCell ref="G3:G4"/>
    <mergeCell ref="H3:H4"/>
    <mergeCell ref="I3:I4"/>
    <mergeCell ref="J3:J4"/>
    <mergeCell ref="Q3:Q4"/>
    <mergeCell ref="R3:R4"/>
    <mergeCell ref="S3:S4"/>
  </mergeCells>
  <printOptions horizontalCentered="1"/>
  <pageMargins left="0.109722222222222" right="0.109722222222222" top="0.161111111111111" bottom="0.161111111111111" header="0.298611111111111" footer="0.298611111111111"/>
  <pageSetup paperSize="9" scale="50" orientation="landscape" horizontalDpi="600"/>
  <headerFooter/>
  <ignoredErrors>
    <ignoredError sqref="Q5" emptyCellReferenc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6"/>
  <sheetViews>
    <sheetView workbookViewId="0">
      <selection activeCell="N8" sqref="N8"/>
    </sheetView>
  </sheetViews>
  <sheetFormatPr defaultColWidth="8.75" defaultRowHeight="15.75"/>
  <cols>
    <col min="1" max="1" width="7.875" style="4" customWidth="1"/>
    <col min="2" max="2" width="22.625" style="5" customWidth="1"/>
    <col min="3" max="5" width="7" style="4" customWidth="1"/>
    <col min="6" max="6" width="10.75" style="6" customWidth="1"/>
    <col min="7" max="7" width="10.625" style="4" customWidth="1"/>
    <col min="8" max="8" width="8.25" style="4" customWidth="1"/>
    <col min="9" max="9" width="8.375" style="240" customWidth="1"/>
    <col min="10" max="16384" width="8.75" style="1"/>
  </cols>
  <sheetData>
    <row r="1" s="1" customFormat="1" ht="30.75" customHeight="1" spans="1:9">
      <c r="A1" s="7" t="s">
        <v>902</v>
      </c>
      <c r="B1" s="8"/>
      <c r="C1" s="9"/>
      <c r="D1" s="9"/>
      <c r="E1" s="9"/>
      <c r="F1" s="10"/>
      <c r="G1" s="9"/>
      <c r="H1" s="9"/>
      <c r="I1" s="243"/>
    </row>
    <row r="2" s="1" customFormat="1" ht="21.75" customHeight="1" spans="1:9">
      <c r="A2" s="11"/>
      <c r="B2" s="12"/>
      <c r="C2" s="4"/>
      <c r="D2" s="4"/>
      <c r="E2" s="4"/>
      <c r="F2" s="13" t="s">
        <v>903</v>
      </c>
      <c r="G2" s="14"/>
      <c r="H2" s="14"/>
      <c r="I2" s="244"/>
    </row>
    <row r="3" s="1" customFormat="1" ht="37" customHeight="1" spans="1:9">
      <c r="A3" s="132" t="s">
        <v>904</v>
      </c>
      <c r="B3" s="16" t="s">
        <v>26</v>
      </c>
      <c r="C3" s="132" t="s">
        <v>905</v>
      </c>
      <c r="D3" s="132" t="s">
        <v>906</v>
      </c>
      <c r="E3" s="133"/>
      <c r="F3" s="134" t="s">
        <v>907</v>
      </c>
      <c r="G3" s="135"/>
      <c r="H3" s="136" t="s">
        <v>32</v>
      </c>
      <c r="I3" s="245"/>
    </row>
    <row r="4" s="1" customFormat="1" ht="48" customHeight="1" spans="1:9">
      <c r="A4" s="137"/>
      <c r="B4" s="22"/>
      <c r="C4" s="137"/>
      <c r="D4" s="137"/>
      <c r="E4" s="138" t="s">
        <v>908</v>
      </c>
      <c r="F4" s="139" t="s">
        <v>909</v>
      </c>
      <c r="G4" s="138" t="s">
        <v>910</v>
      </c>
      <c r="H4" s="136"/>
      <c r="I4" s="246"/>
    </row>
    <row r="5" s="1" customFormat="1" ht="28" customHeight="1" spans="1:9">
      <c r="A5" s="24" t="s">
        <v>5</v>
      </c>
      <c r="B5" s="25"/>
      <c r="C5" s="26">
        <f t="shared" ref="C5:H5" si="0">C6+C65+C67+C70+C73+C77</f>
        <v>342</v>
      </c>
      <c r="D5" s="26">
        <f t="shared" si="0"/>
        <v>205642.939</v>
      </c>
      <c r="E5" s="272" t="s">
        <v>911</v>
      </c>
      <c r="F5" s="26">
        <f t="shared" si="0"/>
        <v>287666.28623</v>
      </c>
      <c r="G5" s="27">
        <f t="shared" si="0"/>
        <v>1</v>
      </c>
      <c r="H5" s="241">
        <f t="shared" si="0"/>
        <v>53383</v>
      </c>
      <c r="I5" s="247"/>
    </row>
    <row r="6" s="1" customFormat="1" ht="28" customHeight="1" spans="1:9">
      <c r="A6" s="20" t="s">
        <v>912</v>
      </c>
      <c r="B6" s="28" t="s">
        <v>40</v>
      </c>
      <c r="C6" s="26">
        <f t="shared" ref="C6:H6" si="1">C7+C23+C46+C55+C62</f>
        <v>235</v>
      </c>
      <c r="D6" s="26">
        <f t="shared" si="1"/>
        <v>148264.589</v>
      </c>
      <c r="E6" s="272" t="s">
        <v>911</v>
      </c>
      <c r="F6" s="26">
        <f t="shared" si="1"/>
        <v>215426.66823</v>
      </c>
      <c r="G6" s="27">
        <f t="shared" si="1"/>
        <v>0.748877009722851</v>
      </c>
      <c r="H6" s="26">
        <f t="shared" si="1"/>
        <v>23557</v>
      </c>
      <c r="I6" s="248"/>
    </row>
    <row r="7" s="1" customFormat="1" ht="28" customHeight="1" spans="1:9">
      <c r="A7" s="20" t="s">
        <v>913</v>
      </c>
      <c r="B7" s="28" t="s">
        <v>39</v>
      </c>
      <c r="C7" s="17">
        <f>SUM(C8:C22)</f>
        <v>27</v>
      </c>
      <c r="D7" s="17">
        <f>SUM(D8:D22)</f>
        <v>93871.1</v>
      </c>
      <c r="E7" s="273" t="s">
        <v>911</v>
      </c>
      <c r="F7" s="17">
        <f>SUM(F8:F22)</f>
        <v>1719.59673</v>
      </c>
      <c r="G7" s="141">
        <f>SUM(G8:G22)</f>
        <v>0.0059777485660072</v>
      </c>
      <c r="H7" s="17">
        <f>SUM(H8:H22)</f>
        <v>1829</v>
      </c>
      <c r="I7" s="248"/>
    </row>
    <row r="8" s="1" customFormat="1" ht="28" customHeight="1" spans="1:9">
      <c r="A8" s="26">
        <v>1</v>
      </c>
      <c r="B8" s="31" t="s">
        <v>914</v>
      </c>
      <c r="C8" s="32"/>
      <c r="D8" s="32"/>
      <c r="E8" s="32" t="s">
        <v>915</v>
      </c>
      <c r="F8" s="33"/>
      <c r="G8" s="27"/>
      <c r="H8" s="32"/>
      <c r="I8" s="249"/>
    </row>
    <row r="9" s="1" customFormat="1" ht="28" customHeight="1" spans="1:9">
      <c r="A9" s="26">
        <v>2</v>
      </c>
      <c r="B9" s="34" t="s">
        <v>916</v>
      </c>
      <c r="C9" s="35"/>
      <c r="D9" s="35"/>
      <c r="E9" s="35" t="s">
        <v>917</v>
      </c>
      <c r="F9" s="36"/>
      <c r="G9" s="27"/>
      <c r="H9" s="35"/>
      <c r="I9" s="249"/>
    </row>
    <row r="10" s="1" customFormat="1" ht="28" customHeight="1" spans="1:9">
      <c r="A10" s="26">
        <v>3</v>
      </c>
      <c r="B10" s="31" t="s">
        <v>918</v>
      </c>
      <c r="C10" s="46"/>
      <c r="D10" s="46"/>
      <c r="E10" s="46" t="s">
        <v>919</v>
      </c>
      <c r="F10" s="50"/>
      <c r="G10" s="27"/>
      <c r="H10" s="46"/>
      <c r="I10" s="249"/>
    </row>
    <row r="11" s="1" customFormat="1" ht="28" customHeight="1" spans="1:9">
      <c r="A11" s="26">
        <v>4</v>
      </c>
      <c r="B11" s="34" t="s">
        <v>920</v>
      </c>
      <c r="C11" s="32"/>
      <c r="D11" s="32"/>
      <c r="E11" s="32" t="s">
        <v>921</v>
      </c>
      <c r="F11" s="33"/>
      <c r="G11" s="27"/>
      <c r="H11" s="32"/>
      <c r="I11" s="249"/>
    </row>
    <row r="12" s="1" customFormat="1" ht="28" customHeight="1" spans="1:9">
      <c r="A12" s="26">
        <v>5</v>
      </c>
      <c r="B12" s="34" t="s">
        <v>784</v>
      </c>
      <c r="C12" s="32">
        <v>2</v>
      </c>
      <c r="D12" s="32">
        <v>1893.1</v>
      </c>
      <c r="E12" s="32" t="s">
        <v>921</v>
      </c>
      <c r="F12" s="33">
        <v>32.22573</v>
      </c>
      <c r="G12" s="27">
        <f>F12/F5*100%</f>
        <v>0.000112024702033503</v>
      </c>
      <c r="H12" s="32">
        <v>258</v>
      </c>
      <c r="I12" s="249"/>
    </row>
    <row r="13" s="1" customFormat="1" ht="28" customHeight="1" spans="1:9">
      <c r="A13" s="26">
        <v>6</v>
      </c>
      <c r="B13" s="34" t="s">
        <v>922</v>
      </c>
      <c r="C13" s="32"/>
      <c r="D13" s="32"/>
      <c r="E13" s="32" t="s">
        <v>915</v>
      </c>
      <c r="F13" s="33"/>
      <c r="G13" s="27">
        <f>F13/F6*100%</f>
        <v>0</v>
      </c>
      <c r="H13" s="32"/>
      <c r="I13" s="249"/>
    </row>
    <row r="14" s="1" customFormat="1" ht="28" customHeight="1" spans="1:9">
      <c r="A14" s="26">
        <v>7</v>
      </c>
      <c r="B14" s="34" t="s">
        <v>923</v>
      </c>
      <c r="C14" s="32">
        <v>1</v>
      </c>
      <c r="D14" s="32">
        <v>1</v>
      </c>
      <c r="E14" s="32" t="s">
        <v>924</v>
      </c>
      <c r="F14" s="33">
        <v>62.141</v>
      </c>
      <c r="G14" s="27">
        <f>F14/F5</f>
        <v>0.000216017666909761</v>
      </c>
      <c r="H14" s="32">
        <v>125</v>
      </c>
      <c r="I14" s="249"/>
    </row>
    <row r="15" s="1" customFormat="1" ht="28" customHeight="1" spans="1:9">
      <c r="A15" s="26">
        <v>8</v>
      </c>
      <c r="B15" s="34" t="s">
        <v>368</v>
      </c>
      <c r="C15" s="32">
        <v>1</v>
      </c>
      <c r="D15" s="32">
        <v>20</v>
      </c>
      <c r="E15" s="32" t="s">
        <v>924</v>
      </c>
      <c r="F15" s="33">
        <v>60</v>
      </c>
      <c r="G15" s="27">
        <f>F15/F5</f>
        <v>0.000208575015120221</v>
      </c>
      <c r="H15" s="32">
        <v>20</v>
      </c>
      <c r="I15" s="249"/>
    </row>
    <row r="16" s="1" customFormat="1" ht="28" customHeight="1" spans="1:9">
      <c r="A16" s="26">
        <v>9</v>
      </c>
      <c r="B16" s="34" t="s">
        <v>925</v>
      </c>
      <c r="C16" s="32">
        <v>7</v>
      </c>
      <c r="D16" s="32">
        <v>1940</v>
      </c>
      <c r="E16" s="32" t="s">
        <v>926</v>
      </c>
      <c r="F16" s="33">
        <v>371</v>
      </c>
      <c r="G16" s="27">
        <f>F16/F5</f>
        <v>0.00128968884349337</v>
      </c>
      <c r="H16" s="32">
        <v>668</v>
      </c>
      <c r="I16" s="249"/>
    </row>
    <row r="17" s="1" customFormat="1" ht="28" customHeight="1" spans="1:9">
      <c r="A17" s="26">
        <v>10</v>
      </c>
      <c r="B17" s="34" t="s">
        <v>78</v>
      </c>
      <c r="C17" s="32">
        <v>3</v>
      </c>
      <c r="D17" s="32">
        <v>5</v>
      </c>
      <c r="E17" s="32" t="s">
        <v>927</v>
      </c>
      <c r="F17" s="33">
        <v>16.2</v>
      </c>
      <c r="G17" s="27">
        <f>F17/F5</f>
        <v>5.63152540824596e-5</v>
      </c>
      <c r="H17" s="32">
        <v>341</v>
      </c>
      <c r="I17" s="249"/>
    </row>
    <row r="18" s="1" customFormat="1" ht="28" customHeight="1" spans="1:9">
      <c r="A18" s="26">
        <v>11</v>
      </c>
      <c r="B18" s="34" t="s">
        <v>201</v>
      </c>
      <c r="C18" s="32"/>
      <c r="D18" s="32"/>
      <c r="E18" s="32" t="s">
        <v>924</v>
      </c>
      <c r="F18" s="33"/>
      <c r="G18" s="27"/>
      <c r="H18" s="32"/>
      <c r="I18" s="249"/>
    </row>
    <row r="19" s="1" customFormat="1" ht="28" customHeight="1" spans="1:9">
      <c r="A19" s="26">
        <v>12</v>
      </c>
      <c r="B19" s="34" t="s">
        <v>928</v>
      </c>
      <c r="C19" s="32">
        <v>11</v>
      </c>
      <c r="D19" s="32">
        <v>11</v>
      </c>
      <c r="E19" s="32" t="s">
        <v>924</v>
      </c>
      <c r="F19" s="33">
        <v>1080.23</v>
      </c>
      <c r="G19" s="27">
        <f>F19/F5</f>
        <v>0.00375514980972193</v>
      </c>
      <c r="H19" s="32">
        <v>287</v>
      </c>
      <c r="I19" s="249"/>
    </row>
    <row r="20" s="1" customFormat="1" ht="28" customHeight="1" spans="1:9">
      <c r="A20" s="26">
        <v>13</v>
      </c>
      <c r="B20" s="34" t="s">
        <v>929</v>
      </c>
      <c r="C20" s="32">
        <v>1</v>
      </c>
      <c r="D20" s="32">
        <v>90000</v>
      </c>
      <c r="E20" s="32" t="s">
        <v>930</v>
      </c>
      <c r="F20" s="33">
        <v>37.8</v>
      </c>
      <c r="G20" s="27">
        <f>F20/F5</f>
        <v>0.000131402259525739</v>
      </c>
      <c r="H20" s="32">
        <v>100</v>
      </c>
      <c r="I20" s="249"/>
    </row>
    <row r="21" s="1" customFormat="1" ht="28" customHeight="1" spans="1:9">
      <c r="A21" s="26">
        <v>14</v>
      </c>
      <c r="B21" s="34" t="s">
        <v>931</v>
      </c>
      <c r="C21" s="32">
        <v>1</v>
      </c>
      <c r="D21" s="32">
        <v>1</v>
      </c>
      <c r="E21" s="32" t="s">
        <v>924</v>
      </c>
      <c r="F21" s="33">
        <v>60</v>
      </c>
      <c r="G21" s="27">
        <f>F21/F5</f>
        <v>0.000208575015120221</v>
      </c>
      <c r="H21" s="32">
        <v>30</v>
      </c>
      <c r="I21" s="249"/>
    </row>
    <row r="22" s="1" customFormat="1" ht="28" customHeight="1" spans="1:9">
      <c r="A22" s="26">
        <v>15</v>
      </c>
      <c r="B22" s="34" t="s">
        <v>932</v>
      </c>
      <c r="C22" s="32"/>
      <c r="D22" s="32"/>
      <c r="E22" s="44" t="s">
        <v>933</v>
      </c>
      <c r="F22" s="40"/>
      <c r="G22" s="27"/>
      <c r="H22" s="29"/>
      <c r="I22" s="249"/>
    </row>
    <row r="23" s="1" customFormat="1" ht="28" customHeight="1" spans="1:9">
      <c r="A23" s="20" t="s">
        <v>934</v>
      </c>
      <c r="B23" s="28" t="s">
        <v>71</v>
      </c>
      <c r="C23" s="26">
        <f>SUM(C24:C45)</f>
        <v>124</v>
      </c>
      <c r="D23" s="26">
        <f>SUM(D24:D45)</f>
        <v>38980</v>
      </c>
      <c r="E23" s="272" t="s">
        <v>911</v>
      </c>
      <c r="F23" s="26">
        <f>SUM(F24:F45)</f>
        <v>16157.5135</v>
      </c>
      <c r="G23" s="27">
        <f>SUM(G24:G45)</f>
        <v>0.0561675603761278</v>
      </c>
      <c r="H23" s="26">
        <f>SUM(H24:H45)</f>
        <v>7360</v>
      </c>
      <c r="I23" s="248"/>
    </row>
    <row r="24" s="1" customFormat="1" ht="28" customHeight="1" spans="1:9">
      <c r="A24" s="26">
        <v>1</v>
      </c>
      <c r="B24" s="37" t="s">
        <v>98</v>
      </c>
      <c r="C24" s="38">
        <v>31</v>
      </c>
      <c r="D24" s="38">
        <v>21330</v>
      </c>
      <c r="E24" s="38" t="s">
        <v>935</v>
      </c>
      <c r="F24" s="39">
        <v>4761</v>
      </c>
      <c r="G24" s="27">
        <f>F24/F5</f>
        <v>0.0165504274497895</v>
      </c>
      <c r="H24" s="38">
        <v>1847</v>
      </c>
      <c r="I24" s="249"/>
    </row>
    <row r="25" s="1" customFormat="1" ht="28" customHeight="1" spans="1:9">
      <c r="A25" s="26">
        <v>2</v>
      </c>
      <c r="B25" s="34" t="s">
        <v>936</v>
      </c>
      <c r="C25" s="35"/>
      <c r="D25" s="41"/>
      <c r="E25" s="41" t="s">
        <v>937</v>
      </c>
      <c r="F25" s="43"/>
      <c r="G25" s="27"/>
      <c r="H25" s="41"/>
      <c r="I25" s="250"/>
    </row>
    <row r="26" s="2" customFormat="1" ht="28" customHeight="1" spans="1:9">
      <c r="A26" s="26">
        <v>3</v>
      </c>
      <c r="B26" s="143" t="s">
        <v>938</v>
      </c>
      <c r="C26" s="38"/>
      <c r="D26" s="38"/>
      <c r="E26" s="38" t="s">
        <v>939</v>
      </c>
      <c r="F26" s="39"/>
      <c r="G26" s="27"/>
      <c r="H26" s="38"/>
      <c r="I26" s="249"/>
    </row>
    <row r="27" s="2" customFormat="1" ht="28" customHeight="1" spans="1:9">
      <c r="A27" s="26">
        <v>4</v>
      </c>
      <c r="B27" s="143" t="s">
        <v>940</v>
      </c>
      <c r="C27" s="51">
        <v>2</v>
      </c>
      <c r="D27" s="51">
        <v>2</v>
      </c>
      <c r="E27" s="51" t="s">
        <v>941</v>
      </c>
      <c r="F27" s="53">
        <v>568.8</v>
      </c>
      <c r="G27" s="27">
        <f>F27/F5</f>
        <v>0.00197729114333969</v>
      </c>
      <c r="H27" s="51">
        <v>20</v>
      </c>
      <c r="I27" s="249"/>
    </row>
    <row r="28" s="1" customFormat="1" ht="28" customHeight="1" spans="1:9">
      <c r="A28" s="26">
        <v>5</v>
      </c>
      <c r="B28" s="37" t="s">
        <v>95</v>
      </c>
      <c r="C28" s="51">
        <v>10</v>
      </c>
      <c r="D28" s="51">
        <v>19</v>
      </c>
      <c r="E28" s="38" t="s">
        <v>942</v>
      </c>
      <c r="F28" s="53">
        <v>763.5</v>
      </c>
      <c r="G28" s="27">
        <f>F28/F5</f>
        <v>0.00265411706740481</v>
      </c>
      <c r="H28" s="51">
        <v>873</v>
      </c>
      <c r="I28" s="249"/>
    </row>
    <row r="29" s="1" customFormat="1" ht="28" customHeight="1" spans="1:9">
      <c r="A29" s="26">
        <v>6</v>
      </c>
      <c r="B29" s="37" t="s">
        <v>943</v>
      </c>
      <c r="C29" s="38">
        <v>48</v>
      </c>
      <c r="D29" s="38">
        <v>41</v>
      </c>
      <c r="E29" s="38" t="s">
        <v>939</v>
      </c>
      <c r="F29" s="39">
        <v>7270.911</v>
      </c>
      <c r="G29" s="27">
        <f>F29/F5</f>
        <v>0.0252755061960463</v>
      </c>
      <c r="H29" s="38">
        <v>2701</v>
      </c>
      <c r="I29" s="249"/>
    </row>
    <row r="30" s="1" customFormat="1" ht="28" customHeight="1" spans="1:9">
      <c r="A30" s="26">
        <v>7</v>
      </c>
      <c r="B30" s="143" t="s">
        <v>944</v>
      </c>
      <c r="C30" s="38">
        <v>3</v>
      </c>
      <c r="D30" s="51">
        <v>3</v>
      </c>
      <c r="E30" s="38" t="s">
        <v>939</v>
      </c>
      <c r="F30" s="39">
        <v>270</v>
      </c>
      <c r="G30" s="27">
        <f>F30/F5</f>
        <v>0.000938587568040993</v>
      </c>
      <c r="H30" s="38">
        <v>116</v>
      </c>
      <c r="I30" s="251"/>
    </row>
    <row r="31" s="1" customFormat="1" ht="28" customHeight="1" spans="1:9">
      <c r="A31" s="26">
        <v>8</v>
      </c>
      <c r="B31" s="143" t="s">
        <v>945</v>
      </c>
      <c r="C31" s="54"/>
      <c r="D31" s="38"/>
      <c r="E31" s="54" t="s">
        <v>939</v>
      </c>
      <c r="F31" s="39"/>
      <c r="G31" s="27"/>
      <c r="H31" s="38"/>
      <c r="I31" s="249"/>
    </row>
    <row r="32" s="1" customFormat="1" ht="28" customHeight="1" spans="1:9">
      <c r="A32" s="26">
        <v>9</v>
      </c>
      <c r="B32" s="37" t="s">
        <v>946</v>
      </c>
      <c r="C32" s="38">
        <v>17</v>
      </c>
      <c r="D32" s="51">
        <v>17</v>
      </c>
      <c r="E32" s="38" t="s">
        <v>947</v>
      </c>
      <c r="F32" s="39">
        <v>1577.7325</v>
      </c>
      <c r="G32" s="27">
        <f>F32/F5</f>
        <v>0.0054845930007194</v>
      </c>
      <c r="H32" s="38">
        <v>953</v>
      </c>
      <c r="I32" s="249"/>
    </row>
    <row r="33" s="1" customFormat="1" ht="28" customHeight="1" spans="1:9">
      <c r="A33" s="26">
        <v>10</v>
      </c>
      <c r="B33" s="37" t="s">
        <v>948</v>
      </c>
      <c r="C33" s="38"/>
      <c r="D33" s="38"/>
      <c r="E33" s="38" t="s">
        <v>939</v>
      </c>
      <c r="F33" s="39"/>
      <c r="G33" s="27"/>
      <c r="H33" s="38"/>
      <c r="I33" s="249"/>
    </row>
    <row r="34" s="1" customFormat="1" ht="28" customHeight="1" spans="1:9">
      <c r="A34" s="26">
        <v>11</v>
      </c>
      <c r="B34" s="37" t="s">
        <v>949</v>
      </c>
      <c r="C34" s="38"/>
      <c r="D34" s="38"/>
      <c r="E34" s="38" t="s">
        <v>950</v>
      </c>
      <c r="F34" s="39"/>
      <c r="G34" s="27"/>
      <c r="H34" s="38"/>
      <c r="I34" s="249"/>
    </row>
    <row r="35" s="1" customFormat="1" ht="28" customHeight="1" spans="1:9">
      <c r="A35" s="26">
        <v>12</v>
      </c>
      <c r="B35" s="31" t="s">
        <v>951</v>
      </c>
      <c r="C35" s="29"/>
      <c r="D35" s="29"/>
      <c r="E35" s="29" t="s">
        <v>952</v>
      </c>
      <c r="F35" s="40"/>
      <c r="G35" s="27"/>
      <c r="H35" s="29"/>
      <c r="I35" s="249"/>
    </row>
    <row r="36" s="1" customFormat="1" ht="28" customHeight="1" spans="1:9">
      <c r="A36" s="26">
        <v>13</v>
      </c>
      <c r="B36" s="31" t="s">
        <v>171</v>
      </c>
      <c r="C36" s="29"/>
      <c r="D36" s="29"/>
      <c r="E36" s="29" t="s">
        <v>953</v>
      </c>
      <c r="F36" s="40"/>
      <c r="G36" s="27"/>
      <c r="H36" s="29"/>
      <c r="I36" s="249"/>
    </row>
    <row r="37" s="1" customFormat="1" ht="28" customHeight="1" spans="1:9">
      <c r="A37" s="26">
        <v>14</v>
      </c>
      <c r="B37" s="31" t="s">
        <v>784</v>
      </c>
      <c r="C37" s="29">
        <v>4</v>
      </c>
      <c r="D37" s="29">
        <v>8500</v>
      </c>
      <c r="E37" s="29" t="s">
        <v>953</v>
      </c>
      <c r="F37" s="40">
        <v>85</v>
      </c>
      <c r="G37" s="27">
        <f>F37/F5</f>
        <v>0.000295481271420313</v>
      </c>
      <c r="H37" s="29">
        <v>434</v>
      </c>
      <c r="I37" s="249"/>
    </row>
    <row r="38" s="1" customFormat="1" ht="28" customHeight="1" spans="1:9">
      <c r="A38" s="26">
        <v>15</v>
      </c>
      <c r="B38" s="31" t="s">
        <v>954</v>
      </c>
      <c r="C38" s="29"/>
      <c r="D38" s="29"/>
      <c r="E38" s="29" t="s">
        <v>955</v>
      </c>
      <c r="F38" s="40"/>
      <c r="G38" s="27"/>
      <c r="H38" s="29"/>
      <c r="I38" s="249"/>
    </row>
    <row r="39" s="1" customFormat="1" ht="28" customHeight="1" spans="1:9">
      <c r="A39" s="26">
        <v>16</v>
      </c>
      <c r="B39" s="31" t="s">
        <v>956</v>
      </c>
      <c r="C39" s="29"/>
      <c r="D39" s="29"/>
      <c r="E39" s="29" t="s">
        <v>957</v>
      </c>
      <c r="F39" s="40"/>
      <c r="G39" s="27"/>
      <c r="H39" s="29"/>
      <c r="I39" s="249"/>
    </row>
    <row r="40" s="1" customFormat="1" ht="28" customHeight="1" spans="1:9">
      <c r="A40" s="26">
        <v>17</v>
      </c>
      <c r="B40" s="31" t="s">
        <v>958</v>
      </c>
      <c r="C40" s="29"/>
      <c r="D40" s="29"/>
      <c r="E40" s="29" t="s">
        <v>955</v>
      </c>
      <c r="F40" s="40"/>
      <c r="G40" s="27"/>
      <c r="H40" s="29"/>
      <c r="I40" s="249"/>
    </row>
    <row r="41" s="1" customFormat="1" ht="28" customHeight="1" spans="1:9">
      <c r="A41" s="26">
        <v>18</v>
      </c>
      <c r="B41" s="31" t="s">
        <v>959</v>
      </c>
      <c r="C41" s="29">
        <v>2</v>
      </c>
      <c r="D41" s="29">
        <v>1460</v>
      </c>
      <c r="E41" s="44" t="s">
        <v>960</v>
      </c>
      <c r="F41" s="40">
        <v>6.97</v>
      </c>
      <c r="G41" s="27">
        <f>F41/F5</f>
        <v>2.42294642564656e-5</v>
      </c>
      <c r="H41" s="29">
        <v>100</v>
      </c>
      <c r="I41" s="249"/>
    </row>
    <row r="42" s="1" customFormat="1" ht="28" customHeight="1" spans="1:9">
      <c r="A42" s="26">
        <v>19</v>
      </c>
      <c r="B42" s="37" t="s">
        <v>961</v>
      </c>
      <c r="C42" s="54"/>
      <c r="D42" s="38"/>
      <c r="E42" s="38" t="s">
        <v>962</v>
      </c>
      <c r="F42" s="39"/>
      <c r="G42" s="27"/>
      <c r="H42" s="38"/>
      <c r="I42" s="249"/>
    </row>
    <row r="43" s="1" customFormat="1" ht="28" customHeight="1" spans="1:9">
      <c r="A43" s="26">
        <v>20</v>
      </c>
      <c r="B43" s="37" t="s">
        <v>963</v>
      </c>
      <c r="C43" s="54"/>
      <c r="D43" s="38"/>
      <c r="E43" s="38" t="s">
        <v>962</v>
      </c>
      <c r="F43" s="39"/>
      <c r="G43" s="27"/>
      <c r="H43" s="38"/>
      <c r="I43" s="249"/>
    </row>
    <row r="44" s="1" customFormat="1" ht="28" customHeight="1" spans="1:9">
      <c r="A44" s="26">
        <v>21</v>
      </c>
      <c r="B44" s="37" t="s">
        <v>126</v>
      </c>
      <c r="C44" s="29">
        <v>6</v>
      </c>
      <c r="D44" s="29">
        <v>108</v>
      </c>
      <c r="E44" s="29" t="s">
        <v>964</v>
      </c>
      <c r="F44" s="40">
        <v>774.1</v>
      </c>
      <c r="G44" s="27">
        <f>F44/F5</f>
        <v>0.00269096532007605</v>
      </c>
      <c r="H44" s="29">
        <v>261</v>
      </c>
      <c r="I44" s="249"/>
    </row>
    <row r="45" s="1" customFormat="1" ht="28" customHeight="1" spans="1:9">
      <c r="A45" s="26">
        <v>22</v>
      </c>
      <c r="B45" s="37" t="s">
        <v>965</v>
      </c>
      <c r="C45" s="29">
        <v>1</v>
      </c>
      <c r="D45" s="29">
        <v>7500</v>
      </c>
      <c r="E45" s="29" t="s">
        <v>966</v>
      </c>
      <c r="F45" s="40">
        <v>79.5</v>
      </c>
      <c r="G45" s="27">
        <f>F45/F5</f>
        <v>0.000276361895034293</v>
      </c>
      <c r="H45" s="29">
        <v>55</v>
      </c>
      <c r="I45" s="249"/>
    </row>
    <row r="46" s="1" customFormat="1" ht="28" customHeight="1" spans="1:9">
      <c r="A46" s="20" t="s">
        <v>967</v>
      </c>
      <c r="B46" s="28" t="s">
        <v>48</v>
      </c>
      <c r="C46" s="32">
        <f t="shared" ref="C46:H46" si="2">SUM(C47:C54)</f>
        <v>70</v>
      </c>
      <c r="D46" s="32">
        <f t="shared" si="2"/>
        <v>14664.489</v>
      </c>
      <c r="E46" s="32">
        <f t="shared" si="2"/>
        <v>0</v>
      </c>
      <c r="F46" s="32">
        <f t="shared" si="2"/>
        <v>195743.558</v>
      </c>
      <c r="G46" s="242">
        <f t="shared" si="2"/>
        <v>0.680453592825597</v>
      </c>
      <c r="H46" s="32">
        <f t="shared" si="2"/>
        <v>13322</v>
      </c>
      <c r="I46" s="252"/>
    </row>
    <row r="47" s="1" customFormat="1" ht="28" customHeight="1" spans="1:9">
      <c r="A47" s="26">
        <v>1</v>
      </c>
      <c r="B47" s="31" t="s">
        <v>668</v>
      </c>
      <c r="C47" s="35">
        <v>2</v>
      </c>
      <c r="D47" s="35">
        <v>8000</v>
      </c>
      <c r="E47" s="35" t="s">
        <v>968</v>
      </c>
      <c r="F47" s="36">
        <v>2350</v>
      </c>
      <c r="G47" s="27">
        <f>F47/F5</f>
        <v>0.00816918809220865</v>
      </c>
      <c r="H47" s="35">
        <v>1019</v>
      </c>
      <c r="I47" s="249"/>
    </row>
    <row r="48" s="1" customFormat="1" ht="28" customHeight="1" spans="1:9">
      <c r="A48" s="26">
        <v>2</v>
      </c>
      <c r="B48" s="31" t="s">
        <v>47</v>
      </c>
      <c r="C48" s="32">
        <v>47</v>
      </c>
      <c r="D48" s="32">
        <v>219.039</v>
      </c>
      <c r="E48" s="29" t="s">
        <v>964</v>
      </c>
      <c r="F48" s="40">
        <v>7166.25</v>
      </c>
      <c r="G48" s="27">
        <f>F48/F5</f>
        <v>0.0249116783684214</v>
      </c>
      <c r="H48" s="29">
        <v>1472</v>
      </c>
      <c r="I48" s="249"/>
    </row>
    <row r="49" s="1" customFormat="1" ht="28" customHeight="1" spans="1:9">
      <c r="A49" s="26">
        <v>3</v>
      </c>
      <c r="B49" s="31" t="s">
        <v>387</v>
      </c>
      <c r="C49" s="32">
        <v>4</v>
      </c>
      <c r="D49" s="29">
        <v>9.65</v>
      </c>
      <c r="E49" s="29" t="s">
        <v>964</v>
      </c>
      <c r="F49" s="40">
        <v>51.808</v>
      </c>
      <c r="G49" s="27">
        <f>F49/F5</f>
        <v>0.000180097573055807</v>
      </c>
      <c r="H49" s="29">
        <v>45</v>
      </c>
      <c r="I49" s="249"/>
    </row>
    <row r="50" s="1" customFormat="1" ht="28" customHeight="1" spans="1:9">
      <c r="A50" s="26">
        <v>4</v>
      </c>
      <c r="B50" s="31" t="s">
        <v>969</v>
      </c>
      <c r="C50" s="32">
        <v>8</v>
      </c>
      <c r="D50" s="29">
        <v>35.8</v>
      </c>
      <c r="E50" s="29" t="s">
        <v>964</v>
      </c>
      <c r="F50" s="40">
        <v>1112.5</v>
      </c>
      <c r="G50" s="27">
        <f>F50/F5</f>
        <v>0.00386732840535409</v>
      </c>
      <c r="H50" s="29">
        <v>521</v>
      </c>
      <c r="I50" s="249"/>
    </row>
    <row r="51" s="1" customFormat="1" ht="28" customHeight="1" spans="1:9">
      <c r="A51" s="26">
        <v>5</v>
      </c>
      <c r="B51" s="31" t="s">
        <v>148</v>
      </c>
      <c r="C51" s="32">
        <v>2</v>
      </c>
      <c r="D51" s="29">
        <v>6400</v>
      </c>
      <c r="E51" s="29" t="s">
        <v>968</v>
      </c>
      <c r="F51" s="40">
        <v>188</v>
      </c>
      <c r="G51" s="27">
        <f>F51/F5</f>
        <v>0.000653535047376692</v>
      </c>
      <c r="H51" s="29">
        <v>246</v>
      </c>
      <c r="I51" s="249"/>
    </row>
    <row r="52" s="1" customFormat="1" ht="28" customHeight="1" spans="1:9">
      <c r="A52" s="26">
        <v>6</v>
      </c>
      <c r="B52" s="31" t="s">
        <v>970</v>
      </c>
      <c r="C52" s="32"/>
      <c r="D52" s="32"/>
      <c r="E52" s="29" t="s">
        <v>968</v>
      </c>
      <c r="F52" s="40"/>
      <c r="G52" s="27"/>
      <c r="H52" s="29"/>
      <c r="I52" s="249"/>
    </row>
    <row r="53" s="1" customFormat="1" ht="28" customHeight="1" spans="1:9">
      <c r="A53" s="26">
        <v>7</v>
      </c>
      <c r="B53" s="31" t="s">
        <v>971</v>
      </c>
      <c r="C53" s="29"/>
      <c r="D53" s="29"/>
      <c r="E53" s="29" t="s">
        <v>955</v>
      </c>
      <c r="F53" s="40"/>
      <c r="G53" s="27"/>
      <c r="H53" s="29"/>
      <c r="I53" s="249"/>
    </row>
    <row r="54" s="1" customFormat="1" ht="28" customHeight="1" spans="1:9">
      <c r="A54" s="26">
        <v>8</v>
      </c>
      <c r="B54" s="31" t="s">
        <v>972</v>
      </c>
      <c r="C54" s="41">
        <v>7</v>
      </c>
      <c r="D54" s="41"/>
      <c r="E54" s="42" t="s">
        <v>973</v>
      </c>
      <c r="F54" s="43">
        <v>184875</v>
      </c>
      <c r="G54" s="27">
        <f>F54/F5</f>
        <v>0.64267176533918</v>
      </c>
      <c r="H54" s="41">
        <v>10019</v>
      </c>
      <c r="I54" s="249"/>
    </row>
    <row r="55" s="1" customFormat="1" ht="28" customHeight="1" spans="1:9">
      <c r="A55" s="20" t="s">
        <v>974</v>
      </c>
      <c r="B55" s="28" t="s">
        <v>124</v>
      </c>
      <c r="C55" s="32">
        <f t="shared" ref="C55:H55" si="3">SUM(C56:C61)</f>
        <v>10</v>
      </c>
      <c r="D55" s="32">
        <f t="shared" si="3"/>
        <v>36</v>
      </c>
      <c r="E55" s="32">
        <f t="shared" si="3"/>
        <v>0</v>
      </c>
      <c r="F55" s="32">
        <f t="shared" si="3"/>
        <v>1406.9</v>
      </c>
      <c r="G55" s="242">
        <f t="shared" si="3"/>
        <v>0.00489073647954398</v>
      </c>
      <c r="H55" s="32">
        <f t="shared" si="3"/>
        <v>640</v>
      </c>
      <c r="I55" s="249"/>
    </row>
    <row r="56" s="1" customFormat="1" ht="28" customHeight="1" spans="1:9">
      <c r="A56" s="26">
        <v>1</v>
      </c>
      <c r="B56" s="31" t="s">
        <v>975</v>
      </c>
      <c r="C56" s="46"/>
      <c r="D56" s="46"/>
      <c r="E56" s="46" t="s">
        <v>976</v>
      </c>
      <c r="F56" s="50"/>
      <c r="G56" s="27"/>
      <c r="H56" s="46"/>
      <c r="I56" s="249"/>
    </row>
    <row r="57" s="1" customFormat="1" ht="28" customHeight="1" spans="1:9">
      <c r="A57" s="26">
        <v>2</v>
      </c>
      <c r="B57" s="34" t="s">
        <v>110</v>
      </c>
      <c r="C57" s="46">
        <v>2</v>
      </c>
      <c r="D57" s="46">
        <v>2</v>
      </c>
      <c r="E57" s="46" t="s">
        <v>977</v>
      </c>
      <c r="F57" s="50">
        <v>28</v>
      </c>
      <c r="G57" s="27">
        <f>F57/F5</f>
        <v>9.7335007056103e-5</v>
      </c>
      <c r="H57" s="46">
        <v>340</v>
      </c>
      <c r="I57" s="249"/>
    </row>
    <row r="58" s="1" customFormat="1" ht="28" customHeight="1" spans="1:9">
      <c r="A58" s="26">
        <v>3</v>
      </c>
      <c r="B58" s="31" t="s">
        <v>978</v>
      </c>
      <c r="C58" s="29">
        <v>1</v>
      </c>
      <c r="D58" s="29">
        <v>27</v>
      </c>
      <c r="E58" s="29" t="s">
        <v>955</v>
      </c>
      <c r="F58" s="40">
        <v>18.9</v>
      </c>
      <c r="G58" s="27">
        <f>F58/F5</f>
        <v>6.57011297628695e-5</v>
      </c>
      <c r="H58" s="29">
        <v>27</v>
      </c>
      <c r="I58" s="249"/>
    </row>
    <row r="59" s="1" customFormat="1" ht="28" customHeight="1" spans="1:9">
      <c r="A59" s="26">
        <v>4</v>
      </c>
      <c r="B59" s="31" t="s">
        <v>979</v>
      </c>
      <c r="C59" s="46"/>
      <c r="D59" s="46"/>
      <c r="E59" s="46" t="s">
        <v>980</v>
      </c>
      <c r="F59" s="50"/>
      <c r="G59" s="27"/>
      <c r="H59" s="46"/>
      <c r="I59" s="249"/>
    </row>
    <row r="60" s="1" customFormat="1" ht="28" customHeight="1" spans="1:9">
      <c r="A60" s="26">
        <v>5</v>
      </c>
      <c r="B60" s="31" t="s">
        <v>981</v>
      </c>
      <c r="C60" s="29"/>
      <c r="D60" s="29"/>
      <c r="E60" s="144" t="s">
        <v>982</v>
      </c>
      <c r="F60" s="40"/>
      <c r="G60" s="27"/>
      <c r="H60" s="29"/>
      <c r="I60" s="249"/>
    </row>
    <row r="61" s="1" customFormat="1" ht="28" customHeight="1" spans="1:9">
      <c r="A61" s="26">
        <v>6</v>
      </c>
      <c r="B61" s="31" t="s">
        <v>983</v>
      </c>
      <c r="C61" s="32">
        <v>7</v>
      </c>
      <c r="D61" s="32">
        <v>7</v>
      </c>
      <c r="E61" s="32" t="s">
        <v>924</v>
      </c>
      <c r="F61" s="33">
        <v>1360</v>
      </c>
      <c r="G61" s="27">
        <f>F61/F5</f>
        <v>0.004727700342725</v>
      </c>
      <c r="H61" s="32">
        <v>273</v>
      </c>
      <c r="I61" s="249"/>
    </row>
    <row r="62" s="1" customFormat="1" ht="28" customHeight="1" spans="1:9">
      <c r="A62" s="20" t="s">
        <v>984</v>
      </c>
      <c r="B62" s="28" t="s">
        <v>985</v>
      </c>
      <c r="C62" s="32">
        <f t="shared" ref="C62:H62" si="4">SUM(C63:C64)</f>
        <v>4</v>
      </c>
      <c r="D62" s="32">
        <f t="shared" si="4"/>
        <v>713</v>
      </c>
      <c r="E62" s="274" t="s">
        <v>911</v>
      </c>
      <c r="F62" s="32">
        <f t="shared" si="4"/>
        <v>399.1</v>
      </c>
      <c r="G62" s="242">
        <f t="shared" si="4"/>
        <v>0.00138737147557467</v>
      </c>
      <c r="H62" s="32">
        <f t="shared" si="4"/>
        <v>406</v>
      </c>
      <c r="I62" s="249"/>
    </row>
    <row r="63" s="1" customFormat="1" ht="28" customHeight="1" spans="1:9">
      <c r="A63" s="20">
        <v>1</v>
      </c>
      <c r="B63" s="31" t="s">
        <v>110</v>
      </c>
      <c r="C63" s="29">
        <v>3</v>
      </c>
      <c r="D63" s="29">
        <v>3</v>
      </c>
      <c r="E63" s="29" t="s">
        <v>952</v>
      </c>
      <c r="F63" s="40">
        <v>392</v>
      </c>
      <c r="G63" s="27">
        <f>F63/F5</f>
        <v>0.00136269009878544</v>
      </c>
      <c r="H63" s="29">
        <v>261</v>
      </c>
      <c r="I63" s="249"/>
    </row>
    <row r="64" s="1" customFormat="1" ht="28" customHeight="1" spans="1:9">
      <c r="A64" s="20">
        <v>2</v>
      </c>
      <c r="B64" s="31" t="s">
        <v>296</v>
      </c>
      <c r="C64" s="29">
        <v>1</v>
      </c>
      <c r="D64" s="29">
        <v>710</v>
      </c>
      <c r="E64" s="29" t="s">
        <v>986</v>
      </c>
      <c r="F64" s="40">
        <v>7.1</v>
      </c>
      <c r="G64" s="27">
        <f>F64/F5</f>
        <v>2.46813767892261e-5</v>
      </c>
      <c r="H64" s="29">
        <v>145</v>
      </c>
      <c r="I64" s="249"/>
    </row>
    <row r="65" s="1" customFormat="1" ht="28" customHeight="1" spans="1:9">
      <c r="A65" s="20" t="s">
        <v>987</v>
      </c>
      <c r="B65" s="28" t="s">
        <v>220</v>
      </c>
      <c r="C65" s="32">
        <f t="shared" ref="C65:H65" si="5">C66</f>
        <v>6</v>
      </c>
      <c r="D65" s="32">
        <f t="shared" si="5"/>
        <v>6</v>
      </c>
      <c r="E65" s="274" t="s">
        <v>911</v>
      </c>
      <c r="F65" s="32">
        <f t="shared" si="5"/>
        <v>1685.3</v>
      </c>
      <c r="G65" s="242">
        <f t="shared" si="5"/>
        <v>0.0058585245497018</v>
      </c>
      <c r="H65" s="32">
        <f t="shared" si="5"/>
        <v>441</v>
      </c>
      <c r="I65" s="249"/>
    </row>
    <row r="66" s="2" customFormat="1" ht="28" customHeight="1" spans="1:9">
      <c r="A66" s="26">
        <v>1</v>
      </c>
      <c r="B66" s="37" t="s">
        <v>988</v>
      </c>
      <c r="C66" s="38">
        <v>6</v>
      </c>
      <c r="D66" s="51">
        <v>6</v>
      </c>
      <c r="E66" s="38" t="s">
        <v>937</v>
      </c>
      <c r="F66" s="39">
        <v>1685.3</v>
      </c>
      <c r="G66" s="27">
        <f>F66/F5</f>
        <v>0.0058585245497018</v>
      </c>
      <c r="H66" s="38">
        <v>441</v>
      </c>
      <c r="I66" s="251"/>
    </row>
    <row r="67" s="1" customFormat="1" ht="28" customHeight="1" spans="1:9">
      <c r="A67" s="20" t="s">
        <v>989</v>
      </c>
      <c r="B67" s="28" t="s">
        <v>814</v>
      </c>
      <c r="C67" s="32">
        <f t="shared" ref="C67:H67" si="6">C68</f>
        <v>2</v>
      </c>
      <c r="D67" s="32">
        <f t="shared" si="6"/>
        <v>403</v>
      </c>
      <c r="E67" s="274" t="s">
        <v>911</v>
      </c>
      <c r="F67" s="32">
        <f t="shared" si="6"/>
        <v>16000</v>
      </c>
      <c r="G67" s="242">
        <f t="shared" si="6"/>
        <v>0.0556200040320589</v>
      </c>
      <c r="H67" s="32">
        <f t="shared" si="6"/>
        <v>6614</v>
      </c>
      <c r="I67" s="252"/>
    </row>
    <row r="68" s="1" customFormat="1" ht="28" customHeight="1" spans="1:9">
      <c r="A68" s="26">
        <v>1</v>
      </c>
      <c r="B68" s="31" t="s">
        <v>990</v>
      </c>
      <c r="C68" s="32">
        <v>2</v>
      </c>
      <c r="D68" s="32">
        <v>403</v>
      </c>
      <c r="E68" s="29" t="s">
        <v>964</v>
      </c>
      <c r="F68" s="40">
        <v>16000</v>
      </c>
      <c r="G68" s="27">
        <f>F68/F5</f>
        <v>0.0556200040320589</v>
      </c>
      <c r="H68" s="29">
        <v>6614</v>
      </c>
      <c r="I68" s="249"/>
    </row>
    <row r="69" s="1" customFormat="1" ht="28" customHeight="1" spans="1:9">
      <c r="A69" s="26">
        <v>2</v>
      </c>
      <c r="B69" s="31" t="s">
        <v>991</v>
      </c>
      <c r="C69" s="29"/>
      <c r="D69" s="29"/>
      <c r="E69" s="144" t="s">
        <v>992</v>
      </c>
      <c r="F69" s="40"/>
      <c r="G69" s="27"/>
      <c r="H69" s="29"/>
      <c r="I69" s="249"/>
    </row>
    <row r="70" s="1" customFormat="1" ht="28" customHeight="1" spans="1:9">
      <c r="A70" s="20" t="s">
        <v>993</v>
      </c>
      <c r="B70" s="28" t="s">
        <v>178</v>
      </c>
      <c r="C70" s="26">
        <f t="shared" ref="C70:H70" si="7">C71</f>
        <v>2</v>
      </c>
      <c r="D70" s="26">
        <f t="shared" si="7"/>
        <v>434</v>
      </c>
      <c r="E70" s="272" t="s">
        <v>911</v>
      </c>
      <c r="F70" s="26">
        <f t="shared" si="7"/>
        <v>100.86</v>
      </c>
      <c r="G70" s="27">
        <f>SUM(G71:G72)</f>
        <v>0.000350614600417091</v>
      </c>
      <c r="H70" s="26">
        <f t="shared" si="7"/>
        <v>434</v>
      </c>
      <c r="I70" s="248"/>
    </row>
    <row r="71" s="1" customFormat="1" ht="28" customHeight="1" spans="1:9">
      <c r="A71" s="26">
        <v>1</v>
      </c>
      <c r="B71" s="34" t="s">
        <v>234</v>
      </c>
      <c r="C71" s="32">
        <v>2</v>
      </c>
      <c r="D71" s="32">
        <v>434</v>
      </c>
      <c r="E71" s="32" t="s">
        <v>994</v>
      </c>
      <c r="F71" s="33">
        <v>100.86</v>
      </c>
      <c r="G71" s="27">
        <f>F71/F5</f>
        <v>0.000350614600417091</v>
      </c>
      <c r="H71" s="32">
        <v>434</v>
      </c>
      <c r="I71" s="249"/>
    </row>
    <row r="72" s="1" customFormat="1" ht="28" customHeight="1" spans="1:9">
      <c r="A72" s="26">
        <v>2</v>
      </c>
      <c r="B72" s="34" t="s">
        <v>995</v>
      </c>
      <c r="C72" s="46"/>
      <c r="D72" s="46"/>
      <c r="E72" s="46" t="s">
        <v>996</v>
      </c>
      <c r="F72" s="50"/>
      <c r="G72" s="27"/>
      <c r="H72" s="46"/>
      <c r="I72" s="249"/>
    </row>
    <row r="73" s="1" customFormat="1" ht="28" customHeight="1" spans="1:9">
      <c r="A73" s="20" t="s">
        <v>997</v>
      </c>
      <c r="B73" s="28" t="s">
        <v>768</v>
      </c>
      <c r="C73" s="26">
        <f t="shared" ref="C73:H73" si="8">C74</f>
        <v>2</v>
      </c>
      <c r="D73" s="26">
        <f t="shared" si="8"/>
        <v>40000</v>
      </c>
      <c r="E73" s="272" t="s">
        <v>911</v>
      </c>
      <c r="F73" s="26">
        <f t="shared" si="8"/>
        <v>95</v>
      </c>
      <c r="G73" s="27">
        <f>SUM(G74:G76)</f>
        <v>0.00033024377394035</v>
      </c>
      <c r="H73" s="26">
        <f t="shared" si="8"/>
        <v>482</v>
      </c>
      <c r="I73" s="248"/>
    </row>
    <row r="74" s="1" customFormat="1" ht="28" customHeight="1" spans="1:9">
      <c r="A74" s="20">
        <v>1</v>
      </c>
      <c r="B74" s="31" t="s">
        <v>998</v>
      </c>
      <c r="C74" s="26">
        <v>2</v>
      </c>
      <c r="D74" s="26">
        <v>40000</v>
      </c>
      <c r="E74" s="29" t="s">
        <v>933</v>
      </c>
      <c r="F74" s="30">
        <v>95</v>
      </c>
      <c r="G74" s="27">
        <f>F74/F5</f>
        <v>0.00033024377394035</v>
      </c>
      <c r="H74" s="26">
        <v>482</v>
      </c>
      <c r="I74" s="248"/>
    </row>
    <row r="75" s="1" customFormat="1" ht="28" customHeight="1" spans="1:9">
      <c r="A75" s="20">
        <v>2</v>
      </c>
      <c r="B75" s="31" t="s">
        <v>999</v>
      </c>
      <c r="C75" s="26"/>
      <c r="D75" s="26"/>
      <c r="E75" s="29" t="s">
        <v>1000</v>
      </c>
      <c r="F75" s="30"/>
      <c r="G75" s="27"/>
      <c r="H75" s="26"/>
      <c r="I75" s="248"/>
    </row>
    <row r="76" s="2" customFormat="1" ht="28" customHeight="1" spans="1:9">
      <c r="A76" s="20">
        <v>3</v>
      </c>
      <c r="B76" s="31" t="s">
        <v>1001</v>
      </c>
      <c r="C76" s="32"/>
      <c r="D76" s="32"/>
      <c r="E76" s="29" t="s">
        <v>1002</v>
      </c>
      <c r="F76" s="33"/>
      <c r="G76" s="27"/>
      <c r="H76" s="32"/>
      <c r="I76" s="249"/>
    </row>
    <row r="77" s="1" customFormat="1" ht="28" customHeight="1" spans="1:9">
      <c r="A77" s="20" t="s">
        <v>1003</v>
      </c>
      <c r="B77" s="28" t="s">
        <v>35</v>
      </c>
      <c r="C77" s="32">
        <f>SUM(C78:C106)</f>
        <v>95</v>
      </c>
      <c r="D77" s="32">
        <f>SUM(D78:D106)</f>
        <v>16535.35</v>
      </c>
      <c r="E77" s="274" t="s">
        <v>911</v>
      </c>
      <c r="F77" s="32">
        <f>SUM(F78:F106)</f>
        <v>54358.458</v>
      </c>
      <c r="G77" s="242">
        <f>SUM(G78:G106)</f>
        <v>0.188963603321031</v>
      </c>
      <c r="H77" s="32">
        <f>SUM(H78:H106)</f>
        <v>21855</v>
      </c>
      <c r="I77" s="249"/>
    </row>
    <row r="78" s="2" customFormat="1" ht="28" customHeight="1" spans="1:9">
      <c r="A78" s="26">
        <v>1</v>
      </c>
      <c r="B78" s="31" t="s">
        <v>1004</v>
      </c>
      <c r="C78" s="38"/>
      <c r="D78" s="51"/>
      <c r="E78" s="38" t="s">
        <v>962</v>
      </c>
      <c r="F78" s="39"/>
      <c r="G78" s="27"/>
      <c r="H78" s="38"/>
      <c r="I78" s="251"/>
    </row>
    <row r="79" s="2" customFormat="1" ht="28" customHeight="1" spans="1:10">
      <c r="A79" s="241">
        <v>2</v>
      </c>
      <c r="B79" s="253" t="s">
        <v>1005</v>
      </c>
      <c r="C79" s="254">
        <v>15</v>
      </c>
      <c r="D79" s="254">
        <v>15</v>
      </c>
      <c r="E79" s="255" t="s">
        <v>937</v>
      </c>
      <c r="F79" s="256">
        <v>2000.62</v>
      </c>
      <c r="G79" s="257">
        <f>F79/F5</f>
        <v>0.0069546557791636</v>
      </c>
      <c r="H79" s="254">
        <v>928</v>
      </c>
      <c r="I79" s="258"/>
      <c r="J79" s="259">
        <v>868</v>
      </c>
    </row>
    <row r="80" s="1" customFormat="1" ht="28" customHeight="1" spans="1:9">
      <c r="A80" s="26">
        <v>3</v>
      </c>
      <c r="B80" s="37" t="s">
        <v>1006</v>
      </c>
      <c r="C80" s="51"/>
      <c r="D80" s="51"/>
      <c r="E80" s="38" t="s">
        <v>937</v>
      </c>
      <c r="F80" s="53"/>
      <c r="G80" s="27"/>
      <c r="H80" s="51"/>
      <c r="I80" s="251"/>
    </row>
    <row r="81" s="3" customFormat="1" ht="28" customHeight="1" spans="1:9">
      <c r="A81" s="26">
        <v>6</v>
      </c>
      <c r="B81" s="37" t="s">
        <v>181</v>
      </c>
      <c r="C81" s="38">
        <v>1</v>
      </c>
      <c r="D81" s="38">
        <v>1</v>
      </c>
      <c r="E81" s="38" t="s">
        <v>939</v>
      </c>
      <c r="F81" s="39">
        <v>35</v>
      </c>
      <c r="G81" s="27">
        <f>F81/F5</f>
        <v>0.000121668758820129</v>
      </c>
      <c r="H81" s="38">
        <v>10</v>
      </c>
      <c r="I81" s="249"/>
    </row>
    <row r="82" s="3" customFormat="1" ht="28" customHeight="1" spans="1:9">
      <c r="A82" s="26">
        <v>7</v>
      </c>
      <c r="B82" s="37" t="s">
        <v>1007</v>
      </c>
      <c r="C82" s="38"/>
      <c r="D82" s="38"/>
      <c r="E82" s="38" t="s">
        <v>937</v>
      </c>
      <c r="F82" s="39"/>
      <c r="G82" s="27"/>
      <c r="H82" s="38"/>
      <c r="I82" s="249"/>
    </row>
    <row r="83" s="3" customFormat="1" ht="28" customHeight="1" spans="1:9">
      <c r="A83" s="26">
        <v>8</v>
      </c>
      <c r="B83" s="147" t="s">
        <v>1008</v>
      </c>
      <c r="C83" s="46"/>
      <c r="D83" s="46"/>
      <c r="E83" s="46" t="s">
        <v>980</v>
      </c>
      <c r="F83" s="50"/>
      <c r="G83" s="27"/>
      <c r="H83" s="46"/>
      <c r="I83" s="249"/>
    </row>
    <row r="84" s="3" customFormat="1" ht="28" customHeight="1" spans="1:9">
      <c r="A84" s="26">
        <v>9</v>
      </c>
      <c r="B84" s="147" t="s">
        <v>1009</v>
      </c>
      <c r="C84" s="46"/>
      <c r="D84" s="46"/>
      <c r="E84" s="48" t="s">
        <v>1010</v>
      </c>
      <c r="F84" s="50"/>
      <c r="G84" s="27"/>
      <c r="H84" s="46"/>
      <c r="I84" s="249"/>
    </row>
    <row r="85" s="3" customFormat="1" ht="28" customHeight="1" spans="1:9">
      <c r="A85" s="26">
        <v>10</v>
      </c>
      <c r="B85" s="147" t="s">
        <v>1011</v>
      </c>
      <c r="C85" s="46"/>
      <c r="D85" s="46"/>
      <c r="E85" s="48" t="s">
        <v>1012</v>
      </c>
      <c r="F85" s="50"/>
      <c r="G85" s="27"/>
      <c r="H85" s="46"/>
      <c r="I85" s="249"/>
    </row>
    <row r="86" s="3" customFormat="1" ht="28" customHeight="1" spans="1:9">
      <c r="A86" s="26">
        <v>11</v>
      </c>
      <c r="B86" s="147" t="s">
        <v>1013</v>
      </c>
      <c r="C86" s="46"/>
      <c r="D86" s="46"/>
      <c r="E86" s="48" t="s">
        <v>1012</v>
      </c>
      <c r="F86" s="50"/>
      <c r="G86" s="27"/>
      <c r="H86" s="46"/>
      <c r="I86" s="249"/>
    </row>
    <row r="87" s="3" customFormat="1" ht="28" customHeight="1" spans="1:9">
      <c r="A87" s="26">
        <v>12</v>
      </c>
      <c r="B87" s="147" t="s">
        <v>672</v>
      </c>
      <c r="C87" s="46"/>
      <c r="D87" s="46"/>
      <c r="E87" s="48" t="s">
        <v>973</v>
      </c>
      <c r="F87" s="50"/>
      <c r="G87" s="27"/>
      <c r="H87" s="46"/>
      <c r="I87" s="249"/>
    </row>
    <row r="88" s="3" customFormat="1" ht="28" customHeight="1" spans="1:9">
      <c r="A88" s="26">
        <v>13</v>
      </c>
      <c r="B88" s="147" t="s">
        <v>1014</v>
      </c>
      <c r="C88" s="46"/>
      <c r="D88" s="46"/>
      <c r="E88" s="48" t="s">
        <v>1010</v>
      </c>
      <c r="F88" s="50"/>
      <c r="G88" s="27"/>
      <c r="H88" s="46"/>
      <c r="I88" s="249"/>
    </row>
    <row r="89" s="3" customFormat="1" ht="28" customHeight="1" spans="1:9">
      <c r="A89" s="26">
        <v>14</v>
      </c>
      <c r="B89" s="148" t="s">
        <v>1015</v>
      </c>
      <c r="C89" s="35">
        <v>25</v>
      </c>
      <c r="D89" s="35">
        <v>25</v>
      </c>
      <c r="E89" s="149" t="s">
        <v>1016</v>
      </c>
      <c r="F89" s="36">
        <v>4785.868</v>
      </c>
      <c r="G89" s="27">
        <f>F89/F5</f>
        <v>0.0166368748410563</v>
      </c>
      <c r="H89" s="35">
        <v>5913</v>
      </c>
      <c r="I89" s="249"/>
    </row>
    <row r="90" s="3" customFormat="1" ht="28" customHeight="1" spans="1:9">
      <c r="A90" s="26">
        <v>15</v>
      </c>
      <c r="B90" s="34" t="s">
        <v>1017</v>
      </c>
      <c r="C90" s="35"/>
      <c r="D90" s="35"/>
      <c r="E90" s="150" t="s">
        <v>1018</v>
      </c>
      <c r="F90" s="36"/>
      <c r="G90" s="27"/>
      <c r="H90" s="35"/>
      <c r="I90" s="249"/>
    </row>
    <row r="91" s="1" customFormat="1" ht="28" customHeight="1" spans="1:9">
      <c r="A91" s="26">
        <v>16</v>
      </c>
      <c r="B91" s="34" t="s">
        <v>1019</v>
      </c>
      <c r="C91" s="29"/>
      <c r="D91" s="29"/>
      <c r="E91" s="44" t="s">
        <v>1020</v>
      </c>
      <c r="F91" s="40"/>
      <c r="G91" s="27"/>
      <c r="H91" s="29"/>
      <c r="I91" s="260"/>
    </row>
    <row r="92" s="1" customFormat="1" ht="28" customHeight="1" spans="1:9">
      <c r="A92" s="26">
        <v>17</v>
      </c>
      <c r="B92" s="31" t="s">
        <v>1021</v>
      </c>
      <c r="C92" s="29"/>
      <c r="D92" s="29"/>
      <c r="E92" s="44" t="s">
        <v>973</v>
      </c>
      <c r="F92" s="40"/>
      <c r="G92" s="27"/>
      <c r="H92" s="29"/>
      <c r="I92" s="260"/>
    </row>
    <row r="93" s="1" customFormat="1" ht="28" customHeight="1" spans="1:9">
      <c r="A93" s="26">
        <v>18</v>
      </c>
      <c r="B93" s="151" t="s">
        <v>1022</v>
      </c>
      <c r="C93" s="29">
        <v>2</v>
      </c>
      <c r="D93" s="29">
        <v>2</v>
      </c>
      <c r="E93" s="44" t="s">
        <v>973</v>
      </c>
      <c r="F93" s="40">
        <v>35</v>
      </c>
      <c r="G93" s="27">
        <f>F93/F5</f>
        <v>0.000121668758820129</v>
      </c>
      <c r="H93" s="29">
        <v>70</v>
      </c>
      <c r="I93" s="240"/>
    </row>
    <row r="94" s="1" customFormat="1" ht="28" customHeight="1" spans="1:9">
      <c r="A94" s="26">
        <v>19</v>
      </c>
      <c r="B94" s="151" t="s">
        <v>1023</v>
      </c>
      <c r="C94" s="29">
        <v>20</v>
      </c>
      <c r="D94" s="29">
        <v>20</v>
      </c>
      <c r="E94" s="44" t="s">
        <v>973</v>
      </c>
      <c r="F94" s="40">
        <v>10756.01</v>
      </c>
      <c r="G94" s="27">
        <f>F94/F5</f>
        <v>0.0373905824730541</v>
      </c>
      <c r="H94" s="29">
        <v>9000</v>
      </c>
      <c r="I94" s="240"/>
    </row>
    <row r="95" s="1" customFormat="1" ht="28" customHeight="1" spans="1:9">
      <c r="A95" s="26">
        <v>20</v>
      </c>
      <c r="B95" s="45" t="s">
        <v>292</v>
      </c>
      <c r="C95" s="38">
        <v>15</v>
      </c>
      <c r="D95" s="38">
        <v>7476</v>
      </c>
      <c r="E95" s="152" t="s">
        <v>1024</v>
      </c>
      <c r="F95" s="39">
        <v>1992.86</v>
      </c>
      <c r="G95" s="27">
        <f>F95/F5</f>
        <v>0.00692768007720805</v>
      </c>
      <c r="H95" s="38">
        <v>427</v>
      </c>
      <c r="I95" s="240"/>
    </row>
    <row r="96" s="1" customFormat="1" ht="28" customHeight="1" spans="1:9">
      <c r="A96" s="26">
        <v>21</v>
      </c>
      <c r="B96" s="45" t="s">
        <v>61</v>
      </c>
      <c r="C96" s="38"/>
      <c r="D96" s="38"/>
      <c r="E96" s="152" t="s">
        <v>1012</v>
      </c>
      <c r="F96" s="39"/>
      <c r="G96" s="27"/>
      <c r="H96" s="38"/>
      <c r="I96" s="240"/>
    </row>
    <row r="97" s="1" customFormat="1" ht="28" customHeight="1" spans="1:9">
      <c r="A97" s="26">
        <v>22</v>
      </c>
      <c r="B97" s="45" t="s">
        <v>281</v>
      </c>
      <c r="C97" s="38">
        <v>5</v>
      </c>
      <c r="D97" s="38">
        <v>5</v>
      </c>
      <c r="E97" s="152" t="s">
        <v>1012</v>
      </c>
      <c r="F97" s="39">
        <v>902.1</v>
      </c>
      <c r="G97" s="27">
        <f>F97/F5</f>
        <v>0.00313592535233252</v>
      </c>
      <c r="H97" s="38">
        <v>120</v>
      </c>
      <c r="I97" s="240"/>
    </row>
    <row r="98" s="1" customFormat="1" ht="28" customHeight="1" spans="1:9">
      <c r="A98" s="26">
        <v>23</v>
      </c>
      <c r="B98" s="45" t="s">
        <v>1025</v>
      </c>
      <c r="C98" s="29"/>
      <c r="D98" s="29"/>
      <c r="E98" s="44" t="s">
        <v>1018</v>
      </c>
      <c r="F98" s="40"/>
      <c r="G98" s="27"/>
      <c r="H98" s="29"/>
      <c r="I98" s="240"/>
    </row>
    <row r="99" s="1" customFormat="1" ht="28" customHeight="1" spans="1:9">
      <c r="A99" s="26">
        <v>24</v>
      </c>
      <c r="B99" s="45" t="s">
        <v>1026</v>
      </c>
      <c r="C99" s="29">
        <v>1</v>
      </c>
      <c r="D99" s="29">
        <v>1</v>
      </c>
      <c r="E99" s="44" t="s">
        <v>1012</v>
      </c>
      <c r="F99" s="40">
        <v>5700</v>
      </c>
      <c r="G99" s="27">
        <f>F99/F5</f>
        <v>0.019814626436421</v>
      </c>
      <c r="H99" s="29">
        <v>3287</v>
      </c>
      <c r="I99" s="240"/>
    </row>
    <row r="100" s="1" customFormat="1" ht="28" customHeight="1" spans="1:9">
      <c r="A100" s="26">
        <v>25</v>
      </c>
      <c r="B100" s="45" t="s">
        <v>1027</v>
      </c>
      <c r="C100" s="51">
        <v>9</v>
      </c>
      <c r="D100" s="51">
        <v>125.35</v>
      </c>
      <c r="E100" s="38" t="s">
        <v>1028</v>
      </c>
      <c r="F100" s="53">
        <v>24465</v>
      </c>
      <c r="G100" s="27">
        <f>F100/F5</f>
        <v>0.08504646241527</v>
      </c>
      <c r="H100" s="51">
        <v>1800</v>
      </c>
      <c r="I100" s="240"/>
    </row>
    <row r="101" s="1" customFormat="1" ht="28" customHeight="1" spans="1:9">
      <c r="A101" s="26">
        <v>30</v>
      </c>
      <c r="B101" s="45" t="s">
        <v>1029</v>
      </c>
      <c r="C101" s="29"/>
      <c r="D101" s="29"/>
      <c r="E101" s="89" t="s">
        <v>1018</v>
      </c>
      <c r="F101" s="40"/>
      <c r="G101" s="27"/>
      <c r="H101" s="29"/>
      <c r="I101" s="240"/>
    </row>
    <row r="102" s="1" customFormat="1" ht="28" customHeight="1" spans="1:9">
      <c r="A102" s="26">
        <v>31</v>
      </c>
      <c r="B102" s="45" t="s">
        <v>1030</v>
      </c>
      <c r="C102" s="29"/>
      <c r="D102" s="29"/>
      <c r="E102" s="89" t="s">
        <v>1024</v>
      </c>
      <c r="F102" s="40"/>
      <c r="G102" s="27"/>
      <c r="H102" s="29"/>
      <c r="I102" s="240"/>
    </row>
    <row r="103" s="1" customFormat="1" ht="28" customHeight="1" spans="1:9">
      <c r="A103" s="26">
        <v>32</v>
      </c>
      <c r="B103" s="45" t="s">
        <v>1031</v>
      </c>
      <c r="C103" s="29"/>
      <c r="D103" s="29"/>
      <c r="E103" s="89" t="s">
        <v>1032</v>
      </c>
      <c r="F103" s="40"/>
      <c r="G103" s="27"/>
      <c r="H103" s="29"/>
      <c r="I103" s="240"/>
    </row>
    <row r="104" s="1" customFormat="1" ht="28" customHeight="1" spans="1:9">
      <c r="A104" s="26">
        <v>33</v>
      </c>
      <c r="B104" s="45" t="s">
        <v>1033</v>
      </c>
      <c r="C104" s="35"/>
      <c r="D104" s="35"/>
      <c r="E104" s="150" t="s">
        <v>1034</v>
      </c>
      <c r="F104" s="36"/>
      <c r="G104" s="27"/>
      <c r="H104" s="35"/>
      <c r="I104" s="240"/>
    </row>
    <row r="105" s="1" customFormat="1" ht="28" customHeight="1" spans="1:9">
      <c r="A105" s="26">
        <v>34</v>
      </c>
      <c r="B105" s="45" t="s">
        <v>1035</v>
      </c>
      <c r="C105" s="29"/>
      <c r="D105" s="29"/>
      <c r="E105" s="44" t="s">
        <v>973</v>
      </c>
      <c r="F105" s="40"/>
      <c r="G105" s="27"/>
      <c r="H105" s="29"/>
      <c r="I105" s="240"/>
    </row>
    <row r="106" s="1" customFormat="1" ht="28" customHeight="1" spans="1:9">
      <c r="A106" s="26">
        <v>35</v>
      </c>
      <c r="B106" s="34" t="s">
        <v>1036</v>
      </c>
      <c r="C106" s="46">
        <v>2</v>
      </c>
      <c r="D106" s="46">
        <v>8865</v>
      </c>
      <c r="E106" s="48" t="s">
        <v>1024</v>
      </c>
      <c r="F106" s="50">
        <v>3686</v>
      </c>
      <c r="G106" s="27">
        <f>F106/F5</f>
        <v>0.0128134584288856</v>
      </c>
      <c r="H106" s="46">
        <v>300</v>
      </c>
      <c r="I106" s="240"/>
    </row>
  </sheetData>
  <mergeCells count="9">
    <mergeCell ref="A1:I1"/>
    <mergeCell ref="F2:I2"/>
    <mergeCell ref="D3:E3"/>
    <mergeCell ref="F3:G3"/>
    <mergeCell ref="A5:B5"/>
    <mergeCell ref="A3:A4"/>
    <mergeCell ref="B3:B4"/>
    <mergeCell ref="C3:C4"/>
    <mergeCell ref="H3:H4"/>
  </mergeCells>
  <printOptions horizontalCentered="1"/>
  <pageMargins left="0.109722222222222" right="0.109722222222222" top="0.161111111111111" bottom="0.161111111111111" header="0.298611111111111" footer="0.298611111111111"/>
  <pageSetup paperSize="9" scale="95" orientation="portrait" horizontalDpi="600"/>
  <headerFooter/>
  <ignoredErrors>
    <ignoredError sqref="C7:H7" emptyCellReference="1"/>
    <ignoredError sqref="G50 G66 G70 G73 G16 G20"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J13"/>
  <sheetViews>
    <sheetView workbookViewId="0">
      <selection activeCell="M13" sqref="M13"/>
    </sheetView>
  </sheetViews>
  <sheetFormatPr defaultColWidth="9" defaultRowHeight="36" customHeight="1"/>
  <cols>
    <col min="1" max="1" width="7.375" style="122" customWidth="1"/>
    <col min="2" max="10" width="12.5" style="122" customWidth="1"/>
    <col min="11" max="260" width="14.625" style="122" customWidth="1"/>
    <col min="261" max="16384" width="9" style="122"/>
  </cols>
  <sheetData>
    <row r="1" s="122" customFormat="1" customHeight="1" spans="1:10">
      <c r="A1" s="124" t="s">
        <v>1037</v>
      </c>
      <c r="B1" s="124"/>
      <c r="C1" s="124"/>
      <c r="D1" s="124"/>
      <c r="E1" s="124"/>
      <c r="F1" s="124"/>
      <c r="G1" s="124"/>
      <c r="H1" s="124"/>
      <c r="I1" s="124"/>
      <c r="J1" s="124"/>
    </row>
    <row r="2" s="122" customFormat="1" ht="18" customHeight="1" spans="1:10">
      <c r="A2" s="125"/>
      <c r="B2" s="125"/>
      <c r="C2" s="125"/>
      <c r="D2" s="125"/>
      <c r="E2" s="126" t="s">
        <v>1</v>
      </c>
      <c r="F2" s="126"/>
      <c r="G2" s="126"/>
      <c r="H2" s="126"/>
      <c r="I2" s="126"/>
      <c r="J2" s="126"/>
    </row>
    <row r="3" s="238" customFormat="1" customHeight="1" spans="1:10">
      <c r="A3" s="239" t="s">
        <v>2</v>
      </c>
      <c r="B3" s="239" t="s">
        <v>3</v>
      </c>
      <c r="C3" s="239" t="s">
        <v>4</v>
      </c>
      <c r="D3" s="239" t="s">
        <v>5</v>
      </c>
      <c r="E3" s="239" t="s">
        <v>6</v>
      </c>
      <c r="F3" s="239" t="s">
        <v>7</v>
      </c>
      <c r="G3" s="239" t="s">
        <v>8</v>
      </c>
      <c r="H3" s="239" t="s">
        <v>9</v>
      </c>
      <c r="I3" s="239" t="s">
        <v>10</v>
      </c>
      <c r="J3" s="239" t="s">
        <v>11</v>
      </c>
    </row>
    <row r="4" s="122" customFormat="1" ht="28" customHeight="1" spans="1:10">
      <c r="A4" s="128" t="s">
        <v>5</v>
      </c>
      <c r="B4" s="128"/>
      <c r="C4" s="129">
        <f t="shared" ref="C4:I4" si="0">SUM(C5:C13)</f>
        <v>317</v>
      </c>
      <c r="D4" s="130">
        <f t="shared" si="0"/>
        <v>41536.53623</v>
      </c>
      <c r="E4" s="130">
        <f t="shared" si="0"/>
        <v>41536.53623</v>
      </c>
      <c r="F4" s="130"/>
      <c r="G4" s="130"/>
      <c r="H4" s="130"/>
      <c r="I4" s="130">
        <f t="shared" si="0"/>
        <v>0</v>
      </c>
      <c r="J4" s="128"/>
    </row>
    <row r="5" s="122" customFormat="1" customHeight="1" spans="1:10">
      <c r="A5" s="129">
        <v>1</v>
      </c>
      <c r="B5" s="131" t="s">
        <v>12</v>
      </c>
      <c r="C5" s="129"/>
      <c r="D5" s="130"/>
      <c r="E5" s="130"/>
      <c r="F5" s="130"/>
      <c r="G5" s="130"/>
      <c r="H5" s="130"/>
      <c r="I5" s="130"/>
      <c r="J5" s="128"/>
    </row>
    <row r="6" s="122" customFormat="1" customHeight="1" spans="1:10">
      <c r="A6" s="129">
        <v>2</v>
      </c>
      <c r="B6" s="131" t="s">
        <v>13</v>
      </c>
      <c r="C6" s="129"/>
      <c r="D6" s="130"/>
      <c r="E6" s="130"/>
      <c r="F6" s="130"/>
      <c r="G6" s="130"/>
      <c r="H6" s="130"/>
      <c r="I6" s="130"/>
      <c r="J6" s="128"/>
    </row>
    <row r="7" s="122" customFormat="1" customHeight="1" spans="1:10">
      <c r="A7" s="129">
        <v>3</v>
      </c>
      <c r="B7" s="131" t="s">
        <v>14</v>
      </c>
      <c r="C7" s="129"/>
      <c r="D7" s="130"/>
      <c r="E7" s="130"/>
      <c r="F7" s="130"/>
      <c r="G7" s="130"/>
      <c r="H7" s="130"/>
      <c r="I7" s="130"/>
      <c r="J7" s="128"/>
    </row>
    <row r="8" s="122" customFormat="1" customHeight="1" spans="1:10">
      <c r="A8" s="129">
        <v>4</v>
      </c>
      <c r="B8" s="131" t="s">
        <v>15</v>
      </c>
      <c r="C8" s="129">
        <v>317</v>
      </c>
      <c r="D8" s="130">
        <f>SUM(E8:I8)</f>
        <v>41536.53623</v>
      </c>
      <c r="E8" s="188">
        <v>41536.53623</v>
      </c>
      <c r="F8" s="130"/>
      <c r="G8" s="130"/>
      <c r="H8" s="130"/>
      <c r="I8" s="130"/>
      <c r="J8" s="128"/>
    </row>
    <row r="9" s="122" customFormat="1" customHeight="1" spans="1:10">
      <c r="A9" s="129">
        <v>5</v>
      </c>
      <c r="B9" s="131" t="s">
        <v>16</v>
      </c>
      <c r="C9" s="129"/>
      <c r="D9" s="130"/>
      <c r="E9" s="130"/>
      <c r="F9" s="130"/>
      <c r="G9" s="130"/>
      <c r="H9" s="130"/>
      <c r="I9" s="130"/>
      <c r="J9" s="128"/>
    </row>
    <row r="10" s="122" customFormat="1" customHeight="1" spans="1:10">
      <c r="A10" s="129">
        <v>6</v>
      </c>
      <c r="B10" s="131" t="s">
        <v>17</v>
      </c>
      <c r="C10" s="129"/>
      <c r="D10" s="130"/>
      <c r="E10" s="130"/>
      <c r="F10" s="130"/>
      <c r="G10" s="130"/>
      <c r="H10" s="130"/>
      <c r="I10" s="130"/>
      <c r="J10" s="128"/>
    </row>
    <row r="11" s="122" customFormat="1" customHeight="1" spans="1:10">
      <c r="A11" s="129"/>
      <c r="B11" s="131" t="s">
        <v>18</v>
      </c>
      <c r="C11" s="129"/>
      <c r="D11" s="130"/>
      <c r="E11" s="130"/>
      <c r="F11" s="130"/>
      <c r="G11" s="130"/>
      <c r="H11" s="130"/>
      <c r="I11" s="130"/>
      <c r="J11" s="128"/>
    </row>
    <row r="12" s="122" customFormat="1" customHeight="1" spans="1:10">
      <c r="A12" s="129">
        <v>8</v>
      </c>
      <c r="B12" s="131" t="s">
        <v>19</v>
      </c>
      <c r="C12" s="129"/>
      <c r="D12" s="130"/>
      <c r="E12" s="130"/>
      <c r="F12" s="130"/>
      <c r="G12" s="130"/>
      <c r="H12" s="130"/>
      <c r="I12" s="130"/>
      <c r="J12" s="128"/>
    </row>
    <row r="13" s="122" customFormat="1" customHeight="1" spans="1:10">
      <c r="A13" s="129">
        <v>9</v>
      </c>
      <c r="B13" s="131" t="s">
        <v>20</v>
      </c>
      <c r="C13" s="129"/>
      <c r="D13" s="130"/>
      <c r="E13" s="130"/>
      <c r="F13" s="130"/>
      <c r="G13" s="130"/>
      <c r="H13" s="130"/>
      <c r="I13" s="130"/>
      <c r="J13" s="128"/>
    </row>
  </sheetData>
  <mergeCells count="3">
    <mergeCell ref="A1:J1"/>
    <mergeCell ref="E2:J2"/>
    <mergeCell ref="A4:B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S322"/>
  <sheetViews>
    <sheetView showZeros="0" workbookViewId="0">
      <pane ySplit="4" topLeftCell="A274" activePane="bottomLeft" state="frozen"/>
      <selection/>
      <selection pane="bottomLeft" activeCell="J278" sqref="J278"/>
    </sheetView>
  </sheetViews>
  <sheetFormatPr defaultColWidth="9" defaultRowHeight="15"/>
  <cols>
    <col min="1" max="1" width="6.425" style="159" customWidth="1"/>
    <col min="2" max="2" width="14.875" style="159" customWidth="1"/>
    <col min="3" max="3" width="22.4916666666667" style="159" customWidth="1"/>
    <col min="4" max="4" width="9.5" style="159" customWidth="1"/>
    <col min="5" max="5" width="9.63333333333333" style="159" hidden="1" customWidth="1"/>
    <col min="6" max="6" width="10.875" style="159" customWidth="1"/>
    <col min="7" max="8" width="11.425" style="159" customWidth="1"/>
    <col min="9" max="9" width="16.125" style="159" customWidth="1"/>
    <col min="10" max="10" width="63.375" style="160" customWidth="1"/>
    <col min="11" max="11" width="13.925" style="161" customWidth="1"/>
    <col min="12" max="12" width="13.7416666666667" style="161" customWidth="1"/>
    <col min="13" max="13" width="9.70833333333333" style="161" customWidth="1"/>
    <col min="14" max="15" width="7.49166666666667" style="161" customWidth="1"/>
    <col min="16" max="16" width="12.375" style="161"/>
    <col min="17" max="17" width="14" style="159"/>
    <col min="18" max="18" width="35.7083333333333" style="159" customWidth="1"/>
    <col min="19" max="19" width="13.0333333333333" style="159" customWidth="1"/>
    <col min="20" max="16384" width="9" style="158"/>
  </cols>
  <sheetData>
    <row r="1" ht="34" customHeight="1" spans="1:19">
      <c r="A1" s="162" t="s">
        <v>1038</v>
      </c>
      <c r="B1" s="163"/>
      <c r="C1" s="163"/>
      <c r="D1" s="163"/>
      <c r="E1" s="163"/>
      <c r="F1" s="163"/>
      <c r="G1" s="163"/>
      <c r="H1" s="163"/>
      <c r="I1" s="163"/>
      <c r="J1" s="177"/>
      <c r="K1" s="178"/>
      <c r="L1" s="178"/>
      <c r="M1" s="178"/>
      <c r="N1" s="178"/>
      <c r="O1" s="178"/>
      <c r="P1" s="178"/>
      <c r="Q1" s="163"/>
      <c r="R1" s="196"/>
      <c r="S1" s="163"/>
    </row>
    <row r="2" ht="34" customHeight="1" spans="1:19">
      <c r="A2" s="164"/>
      <c r="B2" s="164"/>
      <c r="C2" s="164"/>
      <c r="D2" s="164"/>
      <c r="E2" s="164"/>
      <c r="F2" s="164"/>
      <c r="G2" s="164"/>
      <c r="H2" s="164"/>
      <c r="I2" s="164"/>
      <c r="J2" s="179"/>
      <c r="K2" s="180"/>
      <c r="L2" s="180"/>
      <c r="M2" s="180"/>
      <c r="N2" s="180"/>
      <c r="O2" s="180"/>
      <c r="P2" s="180"/>
      <c r="Q2" s="164"/>
      <c r="R2" s="197" t="s">
        <v>22</v>
      </c>
      <c r="S2" s="196"/>
    </row>
    <row r="3" ht="30" customHeight="1" spans="1:19">
      <c r="A3" s="165" t="s">
        <v>2</v>
      </c>
      <c r="B3" s="165" t="s">
        <v>23</v>
      </c>
      <c r="C3" s="165" t="s">
        <v>24</v>
      </c>
      <c r="D3" s="165" t="s">
        <v>25</v>
      </c>
      <c r="E3" s="165" t="s">
        <v>26</v>
      </c>
      <c r="F3" s="165" t="s">
        <v>26</v>
      </c>
      <c r="G3" s="165" t="s">
        <v>27</v>
      </c>
      <c r="H3" s="165" t="s">
        <v>28</v>
      </c>
      <c r="I3" s="165" t="s">
        <v>29</v>
      </c>
      <c r="J3" s="181" t="s">
        <v>30</v>
      </c>
      <c r="K3" s="182" t="s">
        <v>31</v>
      </c>
      <c r="L3" s="183"/>
      <c r="M3" s="183"/>
      <c r="N3" s="183"/>
      <c r="O3" s="183"/>
      <c r="P3" s="184"/>
      <c r="Q3" s="165" t="s">
        <v>32</v>
      </c>
      <c r="R3" s="198" t="s">
        <v>33</v>
      </c>
      <c r="S3" s="165" t="s">
        <v>34</v>
      </c>
    </row>
    <row r="4" ht="65" customHeight="1" spans="1:19">
      <c r="A4" s="166"/>
      <c r="B4" s="166"/>
      <c r="C4" s="166"/>
      <c r="D4" s="166"/>
      <c r="E4" s="166"/>
      <c r="F4" s="167"/>
      <c r="G4" s="166"/>
      <c r="H4" s="166"/>
      <c r="I4" s="166"/>
      <c r="J4" s="185"/>
      <c r="K4" s="186" t="s">
        <v>5</v>
      </c>
      <c r="L4" s="186" t="s">
        <v>6</v>
      </c>
      <c r="M4" s="186" t="s">
        <v>7</v>
      </c>
      <c r="N4" s="186" t="s">
        <v>8</v>
      </c>
      <c r="O4" s="186" t="s">
        <v>9</v>
      </c>
      <c r="P4" s="186" t="s">
        <v>35</v>
      </c>
      <c r="Q4" s="166"/>
      <c r="R4" s="199"/>
      <c r="S4" s="166"/>
    </row>
    <row r="5" s="155" customFormat="1" ht="62" customHeight="1" spans="1:19">
      <c r="A5" s="168" t="s">
        <v>1039</v>
      </c>
      <c r="B5" s="169"/>
      <c r="C5" s="169"/>
      <c r="D5" s="169"/>
      <c r="E5" s="169"/>
      <c r="F5" s="169"/>
      <c r="G5" s="169"/>
      <c r="H5" s="169"/>
      <c r="I5" s="169"/>
      <c r="J5" s="187"/>
      <c r="K5" s="188">
        <f>SUM(K6:K322)</f>
        <v>41491.53623</v>
      </c>
      <c r="L5" s="188">
        <f t="shared" ref="L5:Q5" si="0">SUM(L6:L322)</f>
        <v>41491.53623</v>
      </c>
      <c r="M5" s="188">
        <f t="shared" si="0"/>
        <v>0</v>
      </c>
      <c r="N5" s="188">
        <f t="shared" si="0"/>
        <v>0</v>
      </c>
      <c r="O5" s="188">
        <f t="shared" si="0"/>
        <v>0</v>
      </c>
      <c r="P5" s="188">
        <f t="shared" si="0"/>
        <v>0</v>
      </c>
      <c r="Q5" s="188">
        <f t="shared" si="0"/>
        <v>20690</v>
      </c>
      <c r="R5" s="200"/>
      <c r="S5" s="201"/>
    </row>
    <row r="6" s="155" customFormat="1" ht="111" customHeight="1" spans="1:19">
      <c r="A6" s="104">
        <v>1</v>
      </c>
      <c r="B6" s="170">
        <v>6528252021001</v>
      </c>
      <c r="C6" s="88" t="s">
        <v>37</v>
      </c>
      <c r="D6" s="89" t="s">
        <v>38</v>
      </c>
      <c r="E6" s="171" t="s">
        <v>39</v>
      </c>
      <c r="F6" s="171" t="s">
        <v>40</v>
      </c>
      <c r="G6" s="172" t="s">
        <v>41</v>
      </c>
      <c r="H6" s="172" t="s">
        <v>42</v>
      </c>
      <c r="I6" s="173" t="s">
        <v>43</v>
      </c>
      <c r="J6" s="189" t="s">
        <v>44</v>
      </c>
      <c r="K6" s="190">
        <v>77</v>
      </c>
      <c r="L6" s="190">
        <v>77</v>
      </c>
      <c r="M6" s="191"/>
      <c r="N6" s="192"/>
      <c r="O6" s="192"/>
      <c r="P6" s="192"/>
      <c r="Q6" s="202">
        <v>18</v>
      </c>
      <c r="R6" s="191" t="s">
        <v>45</v>
      </c>
      <c r="S6" s="171" t="s">
        <v>46</v>
      </c>
    </row>
    <row r="7" s="155" customFormat="1" ht="92" customHeight="1" spans="1:19">
      <c r="A7" s="104">
        <v>2</v>
      </c>
      <c r="B7" s="170">
        <v>6528252021002</v>
      </c>
      <c r="C7" s="89" t="s">
        <v>47</v>
      </c>
      <c r="D7" s="89" t="s">
        <v>38</v>
      </c>
      <c r="E7" s="171" t="s">
        <v>48</v>
      </c>
      <c r="F7" s="171" t="s">
        <v>40</v>
      </c>
      <c r="G7" s="172" t="s">
        <v>41</v>
      </c>
      <c r="H7" s="172" t="s">
        <v>42</v>
      </c>
      <c r="I7" s="173" t="s">
        <v>43</v>
      </c>
      <c r="J7" s="189" t="s">
        <v>49</v>
      </c>
      <c r="K7" s="190">
        <v>37.8</v>
      </c>
      <c r="L7" s="190">
        <v>37.8</v>
      </c>
      <c r="M7" s="191"/>
      <c r="N7" s="192"/>
      <c r="O7" s="192"/>
      <c r="P7" s="192"/>
      <c r="Q7" s="202">
        <v>18</v>
      </c>
      <c r="R7" s="191" t="s">
        <v>50</v>
      </c>
      <c r="S7" s="171" t="s">
        <v>46</v>
      </c>
    </row>
    <row r="8" s="155" customFormat="1" ht="140" customHeight="1" spans="1:19">
      <c r="A8" s="104">
        <v>3</v>
      </c>
      <c r="B8" s="170">
        <v>6528252021003</v>
      </c>
      <c r="C8" s="89" t="s">
        <v>51</v>
      </c>
      <c r="D8" s="89" t="s">
        <v>38</v>
      </c>
      <c r="E8" s="171" t="s">
        <v>52</v>
      </c>
      <c r="F8" s="171" t="s">
        <v>35</v>
      </c>
      <c r="G8" s="172" t="s">
        <v>41</v>
      </c>
      <c r="H8" s="172" t="s">
        <v>42</v>
      </c>
      <c r="I8" s="173" t="s">
        <v>43</v>
      </c>
      <c r="J8" s="189" t="s">
        <v>53</v>
      </c>
      <c r="K8" s="190">
        <v>133</v>
      </c>
      <c r="L8" s="190">
        <v>133</v>
      </c>
      <c r="M8" s="191"/>
      <c r="N8" s="192"/>
      <c r="O8" s="192"/>
      <c r="P8" s="192"/>
      <c r="Q8" s="202">
        <v>30</v>
      </c>
      <c r="R8" s="191" t="s">
        <v>54</v>
      </c>
      <c r="S8" s="171" t="s">
        <v>46</v>
      </c>
    </row>
    <row r="9" s="155" customFormat="1" ht="140" customHeight="1" spans="1:19">
      <c r="A9" s="104">
        <v>4</v>
      </c>
      <c r="B9" s="170">
        <v>6528252021004</v>
      </c>
      <c r="C9" s="89" t="s">
        <v>55</v>
      </c>
      <c r="D9" s="89" t="s">
        <v>38</v>
      </c>
      <c r="E9" s="171" t="s">
        <v>52</v>
      </c>
      <c r="F9" s="171" t="s">
        <v>35</v>
      </c>
      <c r="G9" s="172" t="s">
        <v>41</v>
      </c>
      <c r="H9" s="172" t="s">
        <v>42</v>
      </c>
      <c r="I9" s="173" t="s">
        <v>43</v>
      </c>
      <c r="J9" s="189" t="s">
        <v>56</v>
      </c>
      <c r="K9" s="190">
        <v>188</v>
      </c>
      <c r="L9" s="190">
        <v>188</v>
      </c>
      <c r="M9" s="191"/>
      <c r="N9" s="192"/>
      <c r="O9" s="192"/>
      <c r="P9" s="192"/>
      <c r="Q9" s="202">
        <v>30</v>
      </c>
      <c r="R9" s="191" t="s">
        <v>54</v>
      </c>
      <c r="S9" s="171" t="s">
        <v>46</v>
      </c>
    </row>
    <row r="10" s="155" customFormat="1" ht="106" customHeight="1" spans="1:19">
      <c r="A10" s="104">
        <v>5</v>
      </c>
      <c r="B10" s="170">
        <v>6528252021005</v>
      </c>
      <c r="C10" s="89" t="s">
        <v>55</v>
      </c>
      <c r="D10" s="89" t="s">
        <v>38</v>
      </c>
      <c r="E10" s="171" t="s">
        <v>52</v>
      </c>
      <c r="F10" s="171" t="s">
        <v>35</v>
      </c>
      <c r="G10" s="172" t="s">
        <v>41</v>
      </c>
      <c r="H10" s="172" t="s">
        <v>42</v>
      </c>
      <c r="I10" s="173" t="s">
        <v>43</v>
      </c>
      <c r="J10" s="189" t="s">
        <v>57</v>
      </c>
      <c r="K10" s="190">
        <v>276</v>
      </c>
      <c r="L10" s="190">
        <v>276</v>
      </c>
      <c r="M10" s="191"/>
      <c r="N10" s="192"/>
      <c r="O10" s="192"/>
      <c r="P10" s="192"/>
      <c r="Q10" s="202">
        <v>30</v>
      </c>
      <c r="R10" s="191" t="s">
        <v>54</v>
      </c>
      <c r="S10" s="171" t="s">
        <v>46</v>
      </c>
    </row>
    <row r="11" s="155" customFormat="1" ht="92" customHeight="1" spans="1:19">
      <c r="A11" s="104">
        <v>6</v>
      </c>
      <c r="B11" s="170">
        <v>6528252021006</v>
      </c>
      <c r="C11" s="89" t="s">
        <v>55</v>
      </c>
      <c r="D11" s="89" t="s">
        <v>38</v>
      </c>
      <c r="E11" s="171" t="s">
        <v>52</v>
      </c>
      <c r="F11" s="171" t="s">
        <v>35</v>
      </c>
      <c r="G11" s="172" t="s">
        <v>41</v>
      </c>
      <c r="H11" s="172" t="s">
        <v>42</v>
      </c>
      <c r="I11" s="173" t="s">
        <v>58</v>
      </c>
      <c r="J11" s="189" t="s">
        <v>59</v>
      </c>
      <c r="K11" s="193">
        <v>90.168</v>
      </c>
      <c r="L11" s="193">
        <v>90.168</v>
      </c>
      <c r="M11" s="191"/>
      <c r="N11" s="192"/>
      <c r="O11" s="192"/>
      <c r="P11" s="192"/>
      <c r="Q11" s="202">
        <v>3</v>
      </c>
      <c r="R11" s="191" t="s">
        <v>60</v>
      </c>
      <c r="S11" s="171" t="s">
        <v>46</v>
      </c>
    </row>
    <row r="12" s="155" customFormat="1" ht="198" customHeight="1" spans="1:19">
      <c r="A12" s="104">
        <v>7</v>
      </c>
      <c r="B12" s="170">
        <v>6528252021007</v>
      </c>
      <c r="C12" s="89" t="s">
        <v>61</v>
      </c>
      <c r="D12" s="89" t="s">
        <v>38</v>
      </c>
      <c r="E12" s="173" t="s">
        <v>62</v>
      </c>
      <c r="F12" s="173" t="s">
        <v>35</v>
      </c>
      <c r="G12" s="172" t="s">
        <v>41</v>
      </c>
      <c r="H12" s="172" t="s">
        <v>42</v>
      </c>
      <c r="I12" s="173" t="s">
        <v>63</v>
      </c>
      <c r="J12" s="189" t="s">
        <v>64</v>
      </c>
      <c r="K12" s="190">
        <v>98.26</v>
      </c>
      <c r="L12" s="190">
        <v>98.26</v>
      </c>
      <c r="M12" s="191"/>
      <c r="N12" s="192"/>
      <c r="O12" s="192"/>
      <c r="P12" s="192"/>
      <c r="Q12" s="202">
        <v>181</v>
      </c>
      <c r="R12" s="191" t="s">
        <v>65</v>
      </c>
      <c r="S12" s="171" t="s">
        <v>46</v>
      </c>
    </row>
    <row r="13" s="155" customFormat="1" ht="78" customHeight="1" spans="1:19">
      <c r="A13" s="104">
        <v>8</v>
      </c>
      <c r="B13" s="170">
        <v>6528252021008</v>
      </c>
      <c r="C13" s="89" t="s">
        <v>66</v>
      </c>
      <c r="D13" s="89" t="s">
        <v>38</v>
      </c>
      <c r="E13" s="171" t="s">
        <v>48</v>
      </c>
      <c r="F13" s="171" t="s">
        <v>40</v>
      </c>
      <c r="G13" s="172" t="s">
        <v>41</v>
      </c>
      <c r="H13" s="172" t="s">
        <v>42</v>
      </c>
      <c r="I13" s="173" t="s">
        <v>67</v>
      </c>
      <c r="J13" s="189" t="s">
        <v>68</v>
      </c>
      <c r="K13" s="190">
        <v>40</v>
      </c>
      <c r="L13" s="190">
        <v>40</v>
      </c>
      <c r="M13" s="191"/>
      <c r="N13" s="192"/>
      <c r="O13" s="192"/>
      <c r="P13" s="192"/>
      <c r="Q13" s="202">
        <v>40</v>
      </c>
      <c r="R13" s="191" t="s">
        <v>69</v>
      </c>
      <c r="S13" s="171" t="s">
        <v>46</v>
      </c>
    </row>
    <row r="14" s="155" customFormat="1" ht="111" customHeight="1" spans="1:19">
      <c r="A14" s="104">
        <v>9</v>
      </c>
      <c r="B14" s="170">
        <v>6528252021009</v>
      </c>
      <c r="C14" s="89" t="s">
        <v>70</v>
      </c>
      <c r="D14" s="89" t="s">
        <v>38</v>
      </c>
      <c r="E14" s="171" t="s">
        <v>71</v>
      </c>
      <c r="F14" s="171" t="s">
        <v>40</v>
      </c>
      <c r="G14" s="172" t="s">
        <v>41</v>
      </c>
      <c r="H14" s="172" t="s">
        <v>42</v>
      </c>
      <c r="I14" s="173" t="s">
        <v>72</v>
      </c>
      <c r="J14" s="189" t="s">
        <v>73</v>
      </c>
      <c r="K14" s="190">
        <v>58.5</v>
      </c>
      <c r="L14" s="190">
        <v>58.5</v>
      </c>
      <c r="M14" s="191"/>
      <c r="N14" s="192"/>
      <c r="O14" s="192"/>
      <c r="P14" s="192"/>
      <c r="Q14" s="202">
        <v>58</v>
      </c>
      <c r="R14" s="191" t="s">
        <v>74</v>
      </c>
      <c r="S14" s="171" t="s">
        <v>46</v>
      </c>
    </row>
    <row r="15" s="155" customFormat="1" ht="140" customHeight="1" spans="1:19">
      <c r="A15" s="104">
        <v>10</v>
      </c>
      <c r="B15" s="170">
        <v>6528252021010</v>
      </c>
      <c r="C15" s="89" t="s">
        <v>75</v>
      </c>
      <c r="D15" s="89" t="s">
        <v>38</v>
      </c>
      <c r="E15" s="171" t="s">
        <v>39</v>
      </c>
      <c r="F15" s="171" t="s">
        <v>40</v>
      </c>
      <c r="G15" s="172" t="s">
        <v>41</v>
      </c>
      <c r="H15" s="172" t="s">
        <v>42</v>
      </c>
      <c r="I15" s="173" t="s">
        <v>72</v>
      </c>
      <c r="J15" s="189" t="s">
        <v>76</v>
      </c>
      <c r="K15" s="190">
        <v>25.5</v>
      </c>
      <c r="L15" s="190">
        <v>25.5</v>
      </c>
      <c r="M15" s="191"/>
      <c r="N15" s="192"/>
      <c r="O15" s="192"/>
      <c r="P15" s="192"/>
      <c r="Q15" s="202">
        <v>148</v>
      </c>
      <c r="R15" s="191" t="s">
        <v>77</v>
      </c>
      <c r="S15" s="171" t="s">
        <v>46</v>
      </c>
    </row>
    <row r="16" s="155" customFormat="1" ht="87" customHeight="1" spans="1:19">
      <c r="A16" s="104">
        <v>11</v>
      </c>
      <c r="B16" s="170">
        <v>6528252021011</v>
      </c>
      <c r="C16" s="88" t="s">
        <v>78</v>
      </c>
      <c r="D16" s="89" t="s">
        <v>38</v>
      </c>
      <c r="E16" s="171" t="s">
        <v>39</v>
      </c>
      <c r="F16" s="171" t="s">
        <v>40</v>
      </c>
      <c r="G16" s="172" t="s">
        <v>41</v>
      </c>
      <c r="H16" s="172" t="s">
        <v>42</v>
      </c>
      <c r="I16" s="173" t="s">
        <v>72</v>
      </c>
      <c r="J16" s="189" t="s">
        <v>79</v>
      </c>
      <c r="K16" s="190">
        <v>7.8</v>
      </c>
      <c r="L16" s="190">
        <v>7.8</v>
      </c>
      <c r="M16" s="191"/>
      <c r="N16" s="192"/>
      <c r="O16" s="192"/>
      <c r="P16" s="192"/>
      <c r="Q16" s="202">
        <v>181</v>
      </c>
      <c r="R16" s="191" t="s">
        <v>80</v>
      </c>
      <c r="S16" s="171" t="s">
        <v>46</v>
      </c>
    </row>
    <row r="17" s="155" customFormat="1" ht="87" customHeight="1" spans="1:19">
      <c r="A17" s="104">
        <v>12</v>
      </c>
      <c r="B17" s="170">
        <v>6528252021012</v>
      </c>
      <c r="C17" s="89" t="s">
        <v>81</v>
      </c>
      <c r="D17" s="89" t="s">
        <v>38</v>
      </c>
      <c r="E17" s="171" t="s">
        <v>52</v>
      </c>
      <c r="F17" s="171" t="s">
        <v>35</v>
      </c>
      <c r="G17" s="172" t="s">
        <v>41</v>
      </c>
      <c r="H17" s="172" t="s">
        <v>42</v>
      </c>
      <c r="I17" s="173" t="s">
        <v>72</v>
      </c>
      <c r="J17" s="189" t="s">
        <v>82</v>
      </c>
      <c r="K17" s="190">
        <v>12</v>
      </c>
      <c r="L17" s="190">
        <v>12</v>
      </c>
      <c r="M17" s="191"/>
      <c r="N17" s="192"/>
      <c r="O17" s="192"/>
      <c r="P17" s="192"/>
      <c r="Q17" s="202">
        <v>181</v>
      </c>
      <c r="R17" s="191" t="s">
        <v>83</v>
      </c>
      <c r="S17" s="171" t="s">
        <v>46</v>
      </c>
    </row>
    <row r="18" s="155" customFormat="1" ht="304" customHeight="1" spans="1:19">
      <c r="A18" s="104">
        <v>13</v>
      </c>
      <c r="B18" s="170">
        <v>6528252021013</v>
      </c>
      <c r="C18" s="89" t="s">
        <v>84</v>
      </c>
      <c r="D18" s="89" t="s">
        <v>38</v>
      </c>
      <c r="E18" s="171" t="s">
        <v>71</v>
      </c>
      <c r="F18" s="171" t="s">
        <v>40</v>
      </c>
      <c r="G18" s="172" t="s">
        <v>41</v>
      </c>
      <c r="H18" s="172" t="s">
        <v>42</v>
      </c>
      <c r="I18" s="173" t="s">
        <v>72</v>
      </c>
      <c r="J18" s="189" t="s">
        <v>85</v>
      </c>
      <c r="K18" s="190">
        <v>203.38</v>
      </c>
      <c r="L18" s="190">
        <v>203.38</v>
      </c>
      <c r="M18" s="191"/>
      <c r="N18" s="192"/>
      <c r="O18" s="192"/>
      <c r="P18" s="192"/>
      <c r="Q18" s="202">
        <v>34</v>
      </c>
      <c r="R18" s="191" t="s">
        <v>86</v>
      </c>
      <c r="S18" s="171" t="s">
        <v>46</v>
      </c>
    </row>
    <row r="19" s="155" customFormat="1" ht="140" customHeight="1" spans="1:19">
      <c r="A19" s="104">
        <v>14</v>
      </c>
      <c r="B19" s="170">
        <v>6528252021014</v>
      </c>
      <c r="C19" s="89" t="s">
        <v>84</v>
      </c>
      <c r="D19" s="89" t="s">
        <v>38</v>
      </c>
      <c r="E19" s="171" t="s">
        <v>71</v>
      </c>
      <c r="F19" s="171" t="s">
        <v>40</v>
      </c>
      <c r="G19" s="172" t="s">
        <v>41</v>
      </c>
      <c r="H19" s="172" t="s">
        <v>42</v>
      </c>
      <c r="I19" s="173" t="s">
        <v>72</v>
      </c>
      <c r="J19" s="189" t="s">
        <v>87</v>
      </c>
      <c r="K19" s="190">
        <v>91</v>
      </c>
      <c r="L19" s="190">
        <v>91</v>
      </c>
      <c r="M19" s="191"/>
      <c r="N19" s="192"/>
      <c r="O19" s="192"/>
      <c r="P19" s="192"/>
      <c r="Q19" s="202">
        <v>34</v>
      </c>
      <c r="R19" s="191" t="s">
        <v>86</v>
      </c>
      <c r="S19" s="171" t="s">
        <v>46</v>
      </c>
    </row>
    <row r="20" s="155" customFormat="1" ht="357" customHeight="1" spans="1:19">
      <c r="A20" s="104">
        <v>15</v>
      </c>
      <c r="B20" s="170">
        <v>6528252021015</v>
      </c>
      <c r="C20" s="89" t="s">
        <v>70</v>
      </c>
      <c r="D20" s="89" t="s">
        <v>38</v>
      </c>
      <c r="E20" s="171" t="s">
        <v>71</v>
      </c>
      <c r="F20" s="171" t="s">
        <v>40</v>
      </c>
      <c r="G20" s="172" t="s">
        <v>41</v>
      </c>
      <c r="H20" s="172" t="s">
        <v>42</v>
      </c>
      <c r="I20" s="173" t="s">
        <v>72</v>
      </c>
      <c r="J20" s="189" t="s">
        <v>88</v>
      </c>
      <c r="K20" s="190">
        <v>172.5</v>
      </c>
      <c r="L20" s="190">
        <v>172.5</v>
      </c>
      <c r="M20" s="191"/>
      <c r="N20" s="192"/>
      <c r="O20" s="192"/>
      <c r="P20" s="192"/>
      <c r="Q20" s="202">
        <v>34</v>
      </c>
      <c r="R20" s="191" t="s">
        <v>86</v>
      </c>
      <c r="S20" s="171" t="s">
        <v>46</v>
      </c>
    </row>
    <row r="21" s="155" customFormat="1" ht="93" customHeight="1" spans="1:19">
      <c r="A21" s="104">
        <v>16</v>
      </c>
      <c r="B21" s="170">
        <v>6528252021016</v>
      </c>
      <c r="C21" s="89" t="s">
        <v>84</v>
      </c>
      <c r="D21" s="89" t="s">
        <v>38</v>
      </c>
      <c r="E21" s="171" t="s">
        <v>71</v>
      </c>
      <c r="F21" s="171" t="s">
        <v>40</v>
      </c>
      <c r="G21" s="172" t="s">
        <v>41</v>
      </c>
      <c r="H21" s="172" t="s">
        <v>42</v>
      </c>
      <c r="I21" s="173" t="s">
        <v>72</v>
      </c>
      <c r="J21" s="189" t="s">
        <v>89</v>
      </c>
      <c r="K21" s="190">
        <v>50.4</v>
      </c>
      <c r="L21" s="190">
        <v>50.4</v>
      </c>
      <c r="M21" s="191"/>
      <c r="N21" s="192"/>
      <c r="O21" s="192"/>
      <c r="P21" s="192"/>
      <c r="Q21" s="202">
        <v>84</v>
      </c>
      <c r="R21" s="191" t="s">
        <v>90</v>
      </c>
      <c r="S21" s="171" t="s">
        <v>46</v>
      </c>
    </row>
    <row r="22" s="155" customFormat="1" ht="140" customHeight="1" spans="1:19">
      <c r="A22" s="104">
        <v>17</v>
      </c>
      <c r="B22" s="170">
        <v>6528252021017</v>
      </c>
      <c r="C22" s="89" t="s">
        <v>91</v>
      </c>
      <c r="D22" s="89" t="s">
        <v>38</v>
      </c>
      <c r="E22" s="171" t="s">
        <v>92</v>
      </c>
      <c r="F22" s="171" t="s">
        <v>35</v>
      </c>
      <c r="G22" s="172" t="s">
        <v>41</v>
      </c>
      <c r="H22" s="172" t="s">
        <v>42</v>
      </c>
      <c r="I22" s="173" t="s">
        <v>72</v>
      </c>
      <c r="J22" s="189" t="s">
        <v>93</v>
      </c>
      <c r="K22" s="190">
        <v>155</v>
      </c>
      <c r="L22" s="190">
        <v>155</v>
      </c>
      <c r="M22" s="191"/>
      <c r="N22" s="192"/>
      <c r="O22" s="192"/>
      <c r="P22" s="192"/>
      <c r="Q22" s="202">
        <v>181</v>
      </c>
      <c r="R22" s="191" t="s">
        <v>94</v>
      </c>
      <c r="S22" s="171" t="s">
        <v>46</v>
      </c>
    </row>
    <row r="23" s="155" customFormat="1" ht="152" customHeight="1" spans="1:19">
      <c r="A23" s="104">
        <v>18</v>
      </c>
      <c r="B23" s="170">
        <v>6528252021018</v>
      </c>
      <c r="C23" s="174" t="s">
        <v>95</v>
      </c>
      <c r="D23" s="89" t="s">
        <v>38</v>
      </c>
      <c r="E23" s="171" t="s">
        <v>71</v>
      </c>
      <c r="F23" s="171" t="s">
        <v>40</v>
      </c>
      <c r="G23" s="172" t="s">
        <v>41</v>
      </c>
      <c r="H23" s="172" t="s">
        <v>42</v>
      </c>
      <c r="I23" s="173" t="s">
        <v>72</v>
      </c>
      <c r="J23" s="189" t="s">
        <v>96</v>
      </c>
      <c r="K23" s="190">
        <v>23</v>
      </c>
      <c r="L23" s="190">
        <v>23</v>
      </c>
      <c r="M23" s="191"/>
      <c r="N23" s="192"/>
      <c r="O23" s="192"/>
      <c r="P23" s="192"/>
      <c r="Q23" s="202">
        <v>54</v>
      </c>
      <c r="R23" s="191" t="s">
        <v>97</v>
      </c>
      <c r="S23" s="171" t="s">
        <v>46</v>
      </c>
    </row>
    <row r="24" s="155" customFormat="1" ht="89" customHeight="1" spans="1:19">
      <c r="A24" s="104">
        <v>19</v>
      </c>
      <c r="B24" s="170">
        <v>6528252021019</v>
      </c>
      <c r="C24" s="89" t="s">
        <v>98</v>
      </c>
      <c r="D24" s="89" t="s">
        <v>38</v>
      </c>
      <c r="E24" s="171" t="s">
        <v>71</v>
      </c>
      <c r="F24" s="171" t="s">
        <v>40</v>
      </c>
      <c r="G24" s="172" t="s">
        <v>41</v>
      </c>
      <c r="H24" s="172" t="s">
        <v>42</v>
      </c>
      <c r="I24" s="173" t="s">
        <v>72</v>
      </c>
      <c r="J24" s="189" t="s">
        <v>99</v>
      </c>
      <c r="K24" s="190">
        <v>240</v>
      </c>
      <c r="L24" s="190">
        <v>240</v>
      </c>
      <c r="M24" s="191"/>
      <c r="N24" s="192"/>
      <c r="O24" s="192"/>
      <c r="P24" s="192"/>
      <c r="Q24" s="202">
        <v>181</v>
      </c>
      <c r="R24" s="191" t="s">
        <v>97</v>
      </c>
      <c r="S24" s="171" t="s">
        <v>46</v>
      </c>
    </row>
    <row r="25" s="155" customFormat="1" ht="89" customHeight="1" spans="1:19">
      <c r="A25" s="104">
        <v>20</v>
      </c>
      <c r="B25" s="170">
        <v>6528252021020</v>
      </c>
      <c r="C25" s="88" t="s">
        <v>100</v>
      </c>
      <c r="D25" s="89" t="s">
        <v>38</v>
      </c>
      <c r="E25" s="171" t="s">
        <v>101</v>
      </c>
      <c r="F25" s="171" t="s">
        <v>35</v>
      </c>
      <c r="G25" s="172" t="s">
        <v>41</v>
      </c>
      <c r="H25" s="172" t="s">
        <v>42</v>
      </c>
      <c r="I25" s="173" t="s">
        <v>72</v>
      </c>
      <c r="J25" s="189" t="s">
        <v>102</v>
      </c>
      <c r="K25" s="190">
        <v>25</v>
      </c>
      <c r="L25" s="190">
        <v>25</v>
      </c>
      <c r="M25" s="191"/>
      <c r="N25" s="192"/>
      <c r="O25" s="192"/>
      <c r="P25" s="192"/>
      <c r="Q25" s="202">
        <v>50</v>
      </c>
      <c r="R25" s="191" t="s">
        <v>103</v>
      </c>
      <c r="S25" s="171" t="s">
        <v>46</v>
      </c>
    </row>
    <row r="26" s="155" customFormat="1" ht="140" customHeight="1" spans="1:19">
      <c r="A26" s="104">
        <v>21</v>
      </c>
      <c r="B26" s="170">
        <v>6528252021021</v>
      </c>
      <c r="C26" s="89" t="s">
        <v>104</v>
      </c>
      <c r="D26" s="89" t="s">
        <v>38</v>
      </c>
      <c r="E26" s="171" t="s">
        <v>52</v>
      </c>
      <c r="F26" s="171" t="s">
        <v>35</v>
      </c>
      <c r="G26" s="172" t="s">
        <v>41</v>
      </c>
      <c r="H26" s="172" t="s">
        <v>42</v>
      </c>
      <c r="I26" s="173" t="s">
        <v>105</v>
      </c>
      <c r="J26" s="189" t="s">
        <v>106</v>
      </c>
      <c r="K26" s="190">
        <v>80</v>
      </c>
      <c r="L26" s="190">
        <v>80</v>
      </c>
      <c r="M26" s="191"/>
      <c r="N26" s="192"/>
      <c r="O26" s="192"/>
      <c r="P26" s="192"/>
      <c r="Q26" s="202">
        <v>229</v>
      </c>
      <c r="R26" s="191" t="s">
        <v>107</v>
      </c>
      <c r="S26" s="171" t="s">
        <v>46</v>
      </c>
    </row>
    <row r="27" s="155" customFormat="1" ht="140" customHeight="1" spans="1:19">
      <c r="A27" s="104">
        <v>22</v>
      </c>
      <c r="B27" s="170">
        <v>6528252021022</v>
      </c>
      <c r="C27" s="89" t="s">
        <v>108</v>
      </c>
      <c r="D27" s="89" t="s">
        <v>38</v>
      </c>
      <c r="E27" s="171" t="s">
        <v>52</v>
      </c>
      <c r="F27" s="171" t="s">
        <v>35</v>
      </c>
      <c r="G27" s="172" t="s">
        <v>41</v>
      </c>
      <c r="H27" s="172" t="s">
        <v>42</v>
      </c>
      <c r="I27" s="173" t="s">
        <v>105</v>
      </c>
      <c r="J27" s="189" t="s">
        <v>109</v>
      </c>
      <c r="K27" s="190">
        <v>121.25</v>
      </c>
      <c r="L27" s="190">
        <v>121.25</v>
      </c>
      <c r="M27" s="191"/>
      <c r="N27" s="192"/>
      <c r="O27" s="192"/>
      <c r="P27" s="192"/>
      <c r="Q27" s="202">
        <v>229</v>
      </c>
      <c r="R27" s="191" t="s">
        <v>107</v>
      </c>
      <c r="S27" s="171" t="s">
        <v>46</v>
      </c>
    </row>
    <row r="28" s="155" customFormat="1" ht="106" customHeight="1" spans="1:19">
      <c r="A28" s="104">
        <v>23</v>
      </c>
      <c r="B28" s="170">
        <v>6528252021023</v>
      </c>
      <c r="C28" s="89" t="s">
        <v>110</v>
      </c>
      <c r="D28" s="89" t="s">
        <v>38</v>
      </c>
      <c r="E28" s="171" t="s">
        <v>111</v>
      </c>
      <c r="F28" s="171" t="s">
        <v>40</v>
      </c>
      <c r="G28" s="172" t="s">
        <v>41</v>
      </c>
      <c r="H28" s="172" t="s">
        <v>42</v>
      </c>
      <c r="I28" s="173" t="s">
        <v>112</v>
      </c>
      <c r="J28" s="189" t="s">
        <v>113</v>
      </c>
      <c r="K28" s="190">
        <v>97</v>
      </c>
      <c r="L28" s="190">
        <v>97</v>
      </c>
      <c r="M28" s="191"/>
      <c r="N28" s="192"/>
      <c r="O28" s="192"/>
      <c r="P28" s="192"/>
      <c r="Q28" s="202">
        <v>201</v>
      </c>
      <c r="R28" s="191" t="s">
        <v>114</v>
      </c>
      <c r="S28" s="171" t="s">
        <v>46</v>
      </c>
    </row>
    <row r="29" s="155" customFormat="1" ht="100" customHeight="1" spans="1:19">
      <c r="A29" s="104">
        <v>24</v>
      </c>
      <c r="B29" s="170">
        <v>6528252021024</v>
      </c>
      <c r="C29" s="89" t="s">
        <v>115</v>
      </c>
      <c r="D29" s="89" t="s">
        <v>38</v>
      </c>
      <c r="E29" s="89" t="s">
        <v>116</v>
      </c>
      <c r="F29" s="89" t="s">
        <v>35</v>
      </c>
      <c r="G29" s="172" t="s">
        <v>41</v>
      </c>
      <c r="H29" s="172" t="s">
        <v>42</v>
      </c>
      <c r="I29" s="89" t="s">
        <v>117</v>
      </c>
      <c r="J29" s="189" t="s">
        <v>118</v>
      </c>
      <c r="K29" s="190">
        <v>45</v>
      </c>
      <c r="L29" s="190">
        <v>45</v>
      </c>
      <c r="M29" s="191"/>
      <c r="N29" s="192"/>
      <c r="O29" s="192"/>
      <c r="P29" s="192"/>
      <c r="Q29" s="202">
        <v>20</v>
      </c>
      <c r="R29" s="191" t="s">
        <v>119</v>
      </c>
      <c r="S29" s="171" t="s">
        <v>46</v>
      </c>
    </row>
    <row r="30" s="155" customFormat="1" ht="198" customHeight="1" spans="1:19">
      <c r="A30" s="104">
        <v>25</v>
      </c>
      <c r="B30" s="170">
        <v>6528252021025</v>
      </c>
      <c r="C30" s="89" t="s">
        <v>110</v>
      </c>
      <c r="D30" s="89" t="s">
        <v>38</v>
      </c>
      <c r="E30" s="171" t="s">
        <v>111</v>
      </c>
      <c r="F30" s="171" t="s">
        <v>40</v>
      </c>
      <c r="G30" s="172" t="s">
        <v>41</v>
      </c>
      <c r="H30" s="172" t="s">
        <v>42</v>
      </c>
      <c r="I30" s="173" t="s">
        <v>117</v>
      </c>
      <c r="J30" s="189" t="s">
        <v>120</v>
      </c>
      <c r="K30" s="190">
        <v>263</v>
      </c>
      <c r="L30" s="190">
        <v>263</v>
      </c>
      <c r="M30" s="191"/>
      <c r="N30" s="192"/>
      <c r="O30" s="192"/>
      <c r="P30" s="192"/>
      <c r="Q30" s="202">
        <v>20</v>
      </c>
      <c r="R30" s="191" t="s">
        <v>114</v>
      </c>
      <c r="S30" s="171" t="s">
        <v>46</v>
      </c>
    </row>
    <row r="31" s="155" customFormat="1" ht="106" customHeight="1" spans="1:19">
      <c r="A31" s="104">
        <v>26</v>
      </c>
      <c r="B31" s="170">
        <v>6528252021026</v>
      </c>
      <c r="C31" s="89" t="s">
        <v>47</v>
      </c>
      <c r="D31" s="89" t="s">
        <v>38</v>
      </c>
      <c r="E31" s="171" t="s">
        <v>48</v>
      </c>
      <c r="F31" s="171" t="s">
        <v>40</v>
      </c>
      <c r="G31" s="172" t="s">
        <v>41</v>
      </c>
      <c r="H31" s="172" t="s">
        <v>42</v>
      </c>
      <c r="I31" s="173" t="s">
        <v>117</v>
      </c>
      <c r="J31" s="189" t="s">
        <v>121</v>
      </c>
      <c r="K31" s="190">
        <v>294</v>
      </c>
      <c r="L31" s="190">
        <v>294</v>
      </c>
      <c r="M31" s="191"/>
      <c r="N31" s="192"/>
      <c r="O31" s="192"/>
      <c r="P31" s="192"/>
      <c r="Q31" s="202">
        <v>20</v>
      </c>
      <c r="R31" s="191" t="s">
        <v>122</v>
      </c>
      <c r="S31" s="171" t="s">
        <v>46</v>
      </c>
    </row>
    <row r="32" s="155" customFormat="1" ht="106" customHeight="1" spans="1:19">
      <c r="A32" s="104">
        <v>27</v>
      </c>
      <c r="B32" s="170">
        <v>6528252021027</v>
      </c>
      <c r="C32" s="89" t="s">
        <v>47</v>
      </c>
      <c r="D32" s="89" t="s">
        <v>38</v>
      </c>
      <c r="E32" s="171" t="s">
        <v>48</v>
      </c>
      <c r="F32" s="171" t="s">
        <v>40</v>
      </c>
      <c r="G32" s="172" t="s">
        <v>41</v>
      </c>
      <c r="H32" s="172" t="s">
        <v>42</v>
      </c>
      <c r="I32" s="173" t="s">
        <v>117</v>
      </c>
      <c r="J32" s="189" t="s">
        <v>121</v>
      </c>
      <c r="K32" s="190">
        <v>294</v>
      </c>
      <c r="L32" s="190">
        <v>294</v>
      </c>
      <c r="M32" s="191"/>
      <c r="N32" s="192"/>
      <c r="O32" s="192"/>
      <c r="P32" s="192"/>
      <c r="Q32" s="202">
        <v>20</v>
      </c>
      <c r="R32" s="191" t="s">
        <v>122</v>
      </c>
      <c r="S32" s="171" t="s">
        <v>46</v>
      </c>
    </row>
    <row r="33" s="155" customFormat="1" ht="106" customHeight="1" spans="1:19">
      <c r="A33" s="104">
        <v>28</v>
      </c>
      <c r="B33" s="170">
        <v>6528252021028</v>
      </c>
      <c r="C33" s="89" t="s">
        <v>47</v>
      </c>
      <c r="D33" s="89" t="s">
        <v>38</v>
      </c>
      <c r="E33" s="171" t="s">
        <v>48</v>
      </c>
      <c r="F33" s="171" t="s">
        <v>40</v>
      </c>
      <c r="G33" s="172" t="s">
        <v>41</v>
      </c>
      <c r="H33" s="172" t="s">
        <v>42</v>
      </c>
      <c r="I33" s="173" t="s">
        <v>117</v>
      </c>
      <c r="J33" s="189" t="s">
        <v>123</v>
      </c>
      <c r="K33" s="190">
        <v>150</v>
      </c>
      <c r="L33" s="190">
        <v>150</v>
      </c>
      <c r="M33" s="191"/>
      <c r="N33" s="192"/>
      <c r="O33" s="192"/>
      <c r="P33" s="192"/>
      <c r="Q33" s="202">
        <v>20</v>
      </c>
      <c r="R33" s="191" t="s">
        <v>122</v>
      </c>
      <c r="S33" s="171" t="s">
        <v>46</v>
      </c>
    </row>
    <row r="34" s="155" customFormat="1" ht="120" customHeight="1" spans="1:19">
      <c r="A34" s="104">
        <v>29</v>
      </c>
      <c r="B34" s="170">
        <v>6528252021029</v>
      </c>
      <c r="C34" s="89" t="s">
        <v>110</v>
      </c>
      <c r="D34" s="89" t="s">
        <v>38</v>
      </c>
      <c r="E34" s="171" t="s">
        <v>124</v>
      </c>
      <c r="F34" s="171" t="s">
        <v>40</v>
      </c>
      <c r="G34" s="172" t="s">
        <v>41</v>
      </c>
      <c r="H34" s="172" t="s">
        <v>42</v>
      </c>
      <c r="I34" s="173" t="s">
        <v>117</v>
      </c>
      <c r="J34" s="189" t="s">
        <v>125</v>
      </c>
      <c r="K34" s="190">
        <v>20</v>
      </c>
      <c r="L34" s="190">
        <v>20</v>
      </c>
      <c r="M34" s="191"/>
      <c r="N34" s="192"/>
      <c r="O34" s="192"/>
      <c r="P34" s="192"/>
      <c r="Q34" s="202">
        <v>20</v>
      </c>
      <c r="R34" s="191" t="s">
        <v>114</v>
      </c>
      <c r="S34" s="171" t="s">
        <v>46</v>
      </c>
    </row>
    <row r="35" s="155" customFormat="1" ht="99" customHeight="1" spans="1:19">
      <c r="A35" s="104">
        <v>30</v>
      </c>
      <c r="B35" s="170">
        <v>6528252021030</v>
      </c>
      <c r="C35" s="88" t="s">
        <v>126</v>
      </c>
      <c r="D35" s="88" t="s">
        <v>38</v>
      </c>
      <c r="E35" s="171" t="s">
        <v>71</v>
      </c>
      <c r="F35" s="171" t="s">
        <v>40</v>
      </c>
      <c r="G35" s="172" t="s">
        <v>41</v>
      </c>
      <c r="H35" s="172" t="s">
        <v>42</v>
      </c>
      <c r="I35" s="175" t="s">
        <v>127</v>
      </c>
      <c r="J35" s="194" t="s">
        <v>128</v>
      </c>
      <c r="K35" s="195">
        <v>97.5</v>
      </c>
      <c r="L35" s="195">
        <v>97.5</v>
      </c>
      <c r="M35" s="191"/>
      <c r="N35" s="192"/>
      <c r="O35" s="191"/>
      <c r="P35" s="191"/>
      <c r="Q35" s="203">
        <v>85</v>
      </c>
      <c r="R35" s="191" t="s">
        <v>129</v>
      </c>
      <c r="S35" s="175" t="s">
        <v>130</v>
      </c>
    </row>
    <row r="36" s="155" customFormat="1" ht="140" customHeight="1" spans="1:19">
      <c r="A36" s="104">
        <v>31</v>
      </c>
      <c r="B36" s="170">
        <v>6528252021031</v>
      </c>
      <c r="C36" s="88" t="s">
        <v>84</v>
      </c>
      <c r="D36" s="88" t="s">
        <v>38</v>
      </c>
      <c r="E36" s="171" t="s">
        <v>71</v>
      </c>
      <c r="F36" s="171" t="s">
        <v>40</v>
      </c>
      <c r="G36" s="172" t="s">
        <v>41</v>
      </c>
      <c r="H36" s="172" t="s">
        <v>42</v>
      </c>
      <c r="I36" s="175" t="s">
        <v>131</v>
      </c>
      <c r="J36" s="194" t="s">
        <v>132</v>
      </c>
      <c r="K36" s="195">
        <v>180</v>
      </c>
      <c r="L36" s="195">
        <v>180</v>
      </c>
      <c r="M36" s="191"/>
      <c r="N36" s="192"/>
      <c r="O36" s="191"/>
      <c r="P36" s="191"/>
      <c r="Q36" s="203">
        <v>84</v>
      </c>
      <c r="R36" s="191" t="s">
        <v>133</v>
      </c>
      <c r="S36" s="175" t="s">
        <v>130</v>
      </c>
    </row>
    <row r="37" s="155" customFormat="1" ht="241" customHeight="1" spans="1:19">
      <c r="A37" s="104">
        <v>32</v>
      </c>
      <c r="B37" s="170">
        <v>6528252021032</v>
      </c>
      <c r="C37" s="88" t="s">
        <v>84</v>
      </c>
      <c r="D37" s="88" t="s">
        <v>38</v>
      </c>
      <c r="E37" s="171" t="s">
        <v>71</v>
      </c>
      <c r="F37" s="171" t="s">
        <v>40</v>
      </c>
      <c r="G37" s="172" t="s">
        <v>41</v>
      </c>
      <c r="H37" s="172" t="s">
        <v>42</v>
      </c>
      <c r="I37" s="175" t="s">
        <v>134</v>
      </c>
      <c r="J37" s="194" t="s">
        <v>135</v>
      </c>
      <c r="K37" s="195">
        <v>179.8</v>
      </c>
      <c r="L37" s="195">
        <v>179.8</v>
      </c>
      <c r="M37" s="191"/>
      <c r="N37" s="192"/>
      <c r="O37" s="191"/>
      <c r="P37" s="191"/>
      <c r="Q37" s="203">
        <v>44</v>
      </c>
      <c r="R37" s="191" t="s">
        <v>133</v>
      </c>
      <c r="S37" s="175" t="s">
        <v>130</v>
      </c>
    </row>
    <row r="38" s="155" customFormat="1" ht="196" customHeight="1" spans="1:19">
      <c r="A38" s="104">
        <v>33</v>
      </c>
      <c r="B38" s="170">
        <v>6528252021033</v>
      </c>
      <c r="C38" s="88" t="s">
        <v>84</v>
      </c>
      <c r="D38" s="88" t="s">
        <v>38</v>
      </c>
      <c r="E38" s="171" t="s">
        <v>71</v>
      </c>
      <c r="F38" s="171" t="s">
        <v>40</v>
      </c>
      <c r="G38" s="172" t="s">
        <v>41</v>
      </c>
      <c r="H38" s="172" t="s">
        <v>42</v>
      </c>
      <c r="I38" s="175" t="s">
        <v>134</v>
      </c>
      <c r="J38" s="194" t="s">
        <v>136</v>
      </c>
      <c r="K38" s="195">
        <v>220.5</v>
      </c>
      <c r="L38" s="195">
        <v>220.5</v>
      </c>
      <c r="M38" s="191"/>
      <c r="N38" s="192"/>
      <c r="O38" s="191"/>
      <c r="P38" s="191"/>
      <c r="Q38" s="203">
        <v>44</v>
      </c>
      <c r="R38" s="191" t="s">
        <v>133</v>
      </c>
      <c r="S38" s="175" t="s">
        <v>130</v>
      </c>
    </row>
    <row r="39" s="155" customFormat="1" ht="140" customHeight="1" spans="1:19">
      <c r="A39" s="104">
        <v>34</v>
      </c>
      <c r="B39" s="170">
        <v>6528252021034</v>
      </c>
      <c r="C39" s="88" t="s">
        <v>137</v>
      </c>
      <c r="D39" s="88" t="s">
        <v>38</v>
      </c>
      <c r="E39" s="171" t="s">
        <v>71</v>
      </c>
      <c r="F39" s="171" t="s">
        <v>40</v>
      </c>
      <c r="G39" s="172" t="s">
        <v>41</v>
      </c>
      <c r="H39" s="172" t="s">
        <v>42</v>
      </c>
      <c r="I39" s="175" t="s">
        <v>138</v>
      </c>
      <c r="J39" s="194" t="s">
        <v>139</v>
      </c>
      <c r="K39" s="195">
        <v>79.5</v>
      </c>
      <c r="L39" s="195">
        <v>79.5</v>
      </c>
      <c r="M39" s="191"/>
      <c r="N39" s="192"/>
      <c r="O39" s="191"/>
      <c r="P39" s="191"/>
      <c r="Q39" s="203">
        <v>55</v>
      </c>
      <c r="R39" s="191" t="s">
        <v>140</v>
      </c>
      <c r="S39" s="175" t="s">
        <v>130</v>
      </c>
    </row>
    <row r="40" s="155" customFormat="1" ht="140" customHeight="1" spans="1:19">
      <c r="A40" s="104">
        <v>35</v>
      </c>
      <c r="B40" s="170">
        <v>6528252021035</v>
      </c>
      <c r="C40" s="88" t="s">
        <v>84</v>
      </c>
      <c r="D40" s="88" t="s">
        <v>38</v>
      </c>
      <c r="E40" s="171" t="s">
        <v>71</v>
      </c>
      <c r="F40" s="171" t="s">
        <v>40</v>
      </c>
      <c r="G40" s="172" t="s">
        <v>41</v>
      </c>
      <c r="H40" s="172" t="s">
        <v>42</v>
      </c>
      <c r="I40" s="175" t="s">
        <v>141</v>
      </c>
      <c r="J40" s="194" t="s">
        <v>142</v>
      </c>
      <c r="K40" s="195">
        <v>52.56</v>
      </c>
      <c r="L40" s="195">
        <v>52.56</v>
      </c>
      <c r="M40" s="191"/>
      <c r="N40" s="192"/>
      <c r="O40" s="191"/>
      <c r="P40" s="191"/>
      <c r="Q40" s="203">
        <v>290</v>
      </c>
      <c r="R40" s="191" t="s">
        <v>143</v>
      </c>
      <c r="S40" s="175" t="s">
        <v>144</v>
      </c>
    </row>
    <row r="41" s="155" customFormat="1" ht="140" customHeight="1" spans="1:19">
      <c r="A41" s="104">
        <v>36</v>
      </c>
      <c r="B41" s="170">
        <v>6528252021036</v>
      </c>
      <c r="C41" s="89" t="s">
        <v>47</v>
      </c>
      <c r="D41" s="88" t="s">
        <v>38</v>
      </c>
      <c r="E41" s="175" t="s">
        <v>48</v>
      </c>
      <c r="F41" s="171" t="s">
        <v>40</v>
      </c>
      <c r="G41" s="172" t="s">
        <v>41</v>
      </c>
      <c r="H41" s="172" t="s">
        <v>42</v>
      </c>
      <c r="I41" s="175" t="s">
        <v>145</v>
      </c>
      <c r="J41" s="194" t="s">
        <v>146</v>
      </c>
      <c r="K41" s="195">
        <v>240</v>
      </c>
      <c r="L41" s="195">
        <v>240</v>
      </c>
      <c r="M41" s="191"/>
      <c r="N41" s="192"/>
      <c r="O41" s="191"/>
      <c r="P41" s="191"/>
      <c r="Q41" s="203">
        <v>212</v>
      </c>
      <c r="R41" s="191" t="s">
        <v>147</v>
      </c>
      <c r="S41" s="175" t="s">
        <v>130</v>
      </c>
    </row>
    <row r="42" s="155" customFormat="1" ht="140" customHeight="1" spans="1:19">
      <c r="A42" s="104">
        <v>37</v>
      </c>
      <c r="B42" s="170">
        <v>6528252021037</v>
      </c>
      <c r="C42" s="88" t="s">
        <v>148</v>
      </c>
      <c r="D42" s="88" t="s">
        <v>38</v>
      </c>
      <c r="E42" s="171" t="s">
        <v>48</v>
      </c>
      <c r="F42" s="171" t="s">
        <v>40</v>
      </c>
      <c r="G42" s="172" t="s">
        <v>41</v>
      </c>
      <c r="H42" s="172" t="s">
        <v>42</v>
      </c>
      <c r="I42" s="175" t="s">
        <v>149</v>
      </c>
      <c r="J42" s="194" t="s">
        <v>150</v>
      </c>
      <c r="K42" s="195">
        <v>80</v>
      </c>
      <c r="L42" s="195">
        <v>80</v>
      </c>
      <c r="M42" s="191"/>
      <c r="N42" s="192"/>
      <c r="O42" s="191"/>
      <c r="P42" s="191"/>
      <c r="Q42" s="203">
        <v>120</v>
      </c>
      <c r="R42" s="191" t="s">
        <v>151</v>
      </c>
      <c r="S42" s="175" t="s">
        <v>130</v>
      </c>
    </row>
    <row r="43" s="155" customFormat="1" ht="140" customHeight="1" spans="1:19">
      <c r="A43" s="104">
        <v>38</v>
      </c>
      <c r="B43" s="170">
        <v>6528252021038</v>
      </c>
      <c r="C43" s="89" t="s">
        <v>47</v>
      </c>
      <c r="D43" s="88" t="s">
        <v>38</v>
      </c>
      <c r="E43" s="175" t="s">
        <v>48</v>
      </c>
      <c r="F43" s="171" t="s">
        <v>40</v>
      </c>
      <c r="G43" s="172" t="s">
        <v>41</v>
      </c>
      <c r="H43" s="172" t="s">
        <v>42</v>
      </c>
      <c r="I43" s="175" t="s">
        <v>152</v>
      </c>
      <c r="J43" s="194" t="s">
        <v>146</v>
      </c>
      <c r="K43" s="195">
        <v>240</v>
      </c>
      <c r="L43" s="195">
        <v>240</v>
      </c>
      <c r="M43" s="191"/>
      <c r="N43" s="192"/>
      <c r="O43" s="191"/>
      <c r="P43" s="191"/>
      <c r="Q43" s="203">
        <v>111</v>
      </c>
      <c r="R43" s="191" t="s">
        <v>147</v>
      </c>
      <c r="S43" s="175" t="s">
        <v>130</v>
      </c>
    </row>
    <row r="44" s="155" customFormat="1" ht="140" customHeight="1" spans="1:19">
      <c r="A44" s="104">
        <v>39</v>
      </c>
      <c r="B44" s="170">
        <v>6528252021039</v>
      </c>
      <c r="C44" s="89" t="s">
        <v>47</v>
      </c>
      <c r="D44" s="88" t="s">
        <v>38</v>
      </c>
      <c r="E44" s="171" t="s">
        <v>48</v>
      </c>
      <c r="F44" s="171" t="s">
        <v>40</v>
      </c>
      <c r="G44" s="172" t="s">
        <v>41</v>
      </c>
      <c r="H44" s="172" t="s">
        <v>42</v>
      </c>
      <c r="I44" s="175" t="s">
        <v>153</v>
      </c>
      <c r="J44" s="194" t="s">
        <v>154</v>
      </c>
      <c r="K44" s="195">
        <v>104</v>
      </c>
      <c r="L44" s="195">
        <v>104</v>
      </c>
      <c r="M44" s="191"/>
      <c r="N44" s="192"/>
      <c r="O44" s="191"/>
      <c r="P44" s="191"/>
      <c r="Q44" s="203">
        <v>5</v>
      </c>
      <c r="R44" s="191" t="s">
        <v>155</v>
      </c>
      <c r="S44" s="175" t="s">
        <v>156</v>
      </c>
    </row>
    <row r="45" s="155" customFormat="1" ht="140" customHeight="1" spans="1:19">
      <c r="A45" s="104">
        <v>40</v>
      </c>
      <c r="B45" s="170">
        <v>6528252021040</v>
      </c>
      <c r="C45" s="88" t="s">
        <v>98</v>
      </c>
      <c r="D45" s="88" t="s">
        <v>38</v>
      </c>
      <c r="E45" s="171" t="s">
        <v>71</v>
      </c>
      <c r="F45" s="171" t="s">
        <v>40</v>
      </c>
      <c r="G45" s="172" t="s">
        <v>41</v>
      </c>
      <c r="H45" s="172" t="s">
        <v>42</v>
      </c>
      <c r="I45" s="175" t="s">
        <v>157</v>
      </c>
      <c r="J45" s="194" t="s">
        <v>158</v>
      </c>
      <c r="K45" s="195">
        <v>115.5</v>
      </c>
      <c r="L45" s="195">
        <v>115.5</v>
      </c>
      <c r="M45" s="191"/>
      <c r="N45" s="192"/>
      <c r="O45" s="191"/>
      <c r="P45" s="191"/>
      <c r="Q45" s="203">
        <v>30</v>
      </c>
      <c r="R45" s="191" t="s">
        <v>159</v>
      </c>
      <c r="S45" s="175" t="s">
        <v>156</v>
      </c>
    </row>
    <row r="46" s="155" customFormat="1" ht="140" customHeight="1" spans="1:19">
      <c r="A46" s="104">
        <v>41</v>
      </c>
      <c r="B46" s="170">
        <v>6528252021041</v>
      </c>
      <c r="C46" s="88" t="s">
        <v>98</v>
      </c>
      <c r="D46" s="88" t="s">
        <v>38</v>
      </c>
      <c r="E46" s="171" t="s">
        <v>71</v>
      </c>
      <c r="F46" s="171" t="s">
        <v>40</v>
      </c>
      <c r="G46" s="172" t="s">
        <v>41</v>
      </c>
      <c r="H46" s="172" t="s">
        <v>42</v>
      </c>
      <c r="I46" s="175" t="s">
        <v>160</v>
      </c>
      <c r="J46" s="194" t="s">
        <v>161</v>
      </c>
      <c r="K46" s="195">
        <v>72</v>
      </c>
      <c r="L46" s="195">
        <v>72</v>
      </c>
      <c r="M46" s="191"/>
      <c r="N46" s="192"/>
      <c r="O46" s="191"/>
      <c r="P46" s="191"/>
      <c r="Q46" s="203">
        <v>70</v>
      </c>
      <c r="R46" s="191" t="s">
        <v>159</v>
      </c>
      <c r="S46" s="175" t="s">
        <v>156</v>
      </c>
    </row>
    <row r="47" s="155" customFormat="1" ht="140" customHeight="1" spans="1:19">
      <c r="A47" s="104">
        <v>42</v>
      </c>
      <c r="B47" s="170">
        <v>6528252021042</v>
      </c>
      <c r="C47" s="89" t="s">
        <v>47</v>
      </c>
      <c r="D47" s="88" t="s">
        <v>38</v>
      </c>
      <c r="E47" s="171" t="s">
        <v>48</v>
      </c>
      <c r="F47" s="171" t="s">
        <v>40</v>
      </c>
      <c r="G47" s="172" t="s">
        <v>41</v>
      </c>
      <c r="H47" s="172" t="s">
        <v>42</v>
      </c>
      <c r="I47" s="175" t="s">
        <v>162</v>
      </c>
      <c r="J47" s="194" t="s">
        <v>163</v>
      </c>
      <c r="K47" s="195">
        <v>78.2</v>
      </c>
      <c r="L47" s="195">
        <v>78.2</v>
      </c>
      <c r="M47" s="191"/>
      <c r="N47" s="192"/>
      <c r="O47" s="191"/>
      <c r="P47" s="191"/>
      <c r="Q47" s="203">
        <v>29</v>
      </c>
      <c r="R47" s="191" t="s">
        <v>155</v>
      </c>
      <c r="S47" s="175" t="s">
        <v>156</v>
      </c>
    </row>
    <row r="48" s="155" customFormat="1" ht="140" customHeight="1" spans="1:19">
      <c r="A48" s="104">
        <v>43</v>
      </c>
      <c r="B48" s="170">
        <v>6528252021043</v>
      </c>
      <c r="C48" s="89" t="s">
        <v>66</v>
      </c>
      <c r="D48" s="88" t="s">
        <v>38</v>
      </c>
      <c r="E48" s="171" t="s">
        <v>48</v>
      </c>
      <c r="F48" s="171" t="s">
        <v>40</v>
      </c>
      <c r="G48" s="172" t="s">
        <v>41</v>
      </c>
      <c r="H48" s="172" t="s">
        <v>42</v>
      </c>
      <c r="I48" s="175" t="s">
        <v>162</v>
      </c>
      <c r="J48" s="194" t="s">
        <v>164</v>
      </c>
      <c r="K48" s="195">
        <v>21</v>
      </c>
      <c r="L48" s="195">
        <v>21</v>
      </c>
      <c r="M48" s="191"/>
      <c r="N48" s="192"/>
      <c r="O48" s="191"/>
      <c r="P48" s="191"/>
      <c r="Q48" s="203">
        <v>20</v>
      </c>
      <c r="R48" s="191" t="s">
        <v>165</v>
      </c>
      <c r="S48" s="175" t="s">
        <v>156</v>
      </c>
    </row>
    <row r="49" s="155" customFormat="1" ht="140" customHeight="1" spans="1:19">
      <c r="A49" s="104">
        <v>44</v>
      </c>
      <c r="B49" s="170">
        <v>6528252021044</v>
      </c>
      <c r="C49" s="176" t="s">
        <v>84</v>
      </c>
      <c r="D49" s="88" t="s">
        <v>38</v>
      </c>
      <c r="E49" s="171" t="s">
        <v>71</v>
      </c>
      <c r="F49" s="171" t="s">
        <v>40</v>
      </c>
      <c r="G49" s="172" t="s">
        <v>41</v>
      </c>
      <c r="H49" s="172" t="s">
        <v>42</v>
      </c>
      <c r="I49" s="175" t="s">
        <v>166</v>
      </c>
      <c r="J49" s="194" t="s">
        <v>167</v>
      </c>
      <c r="K49" s="195">
        <v>30</v>
      </c>
      <c r="L49" s="195">
        <v>30</v>
      </c>
      <c r="M49" s="191"/>
      <c r="N49" s="192"/>
      <c r="O49" s="191"/>
      <c r="P49" s="191"/>
      <c r="Q49" s="203">
        <v>42</v>
      </c>
      <c r="R49" s="191" t="s">
        <v>155</v>
      </c>
      <c r="S49" s="175" t="s">
        <v>156</v>
      </c>
    </row>
    <row r="50" s="155" customFormat="1" ht="140" customHeight="1" spans="1:19">
      <c r="A50" s="104">
        <v>45</v>
      </c>
      <c r="B50" s="170">
        <v>6528252021045</v>
      </c>
      <c r="C50" s="174" t="s">
        <v>95</v>
      </c>
      <c r="D50" s="88" t="s">
        <v>38</v>
      </c>
      <c r="E50" s="171" t="s">
        <v>71</v>
      </c>
      <c r="F50" s="171" t="s">
        <v>40</v>
      </c>
      <c r="G50" s="172" t="s">
        <v>41</v>
      </c>
      <c r="H50" s="172" t="s">
        <v>42</v>
      </c>
      <c r="I50" s="175" t="s">
        <v>166</v>
      </c>
      <c r="J50" s="194" t="s">
        <v>168</v>
      </c>
      <c r="K50" s="195">
        <v>76.5</v>
      </c>
      <c r="L50" s="195">
        <v>76.5</v>
      </c>
      <c r="M50" s="191"/>
      <c r="N50" s="192"/>
      <c r="O50" s="191"/>
      <c r="P50" s="191"/>
      <c r="Q50" s="203">
        <v>35</v>
      </c>
      <c r="R50" s="191" t="s">
        <v>169</v>
      </c>
      <c r="S50" s="175" t="s">
        <v>156</v>
      </c>
    </row>
    <row r="51" s="155" customFormat="1" ht="140" customHeight="1" spans="1:19">
      <c r="A51" s="104">
        <v>46</v>
      </c>
      <c r="B51" s="170">
        <v>6528252021046</v>
      </c>
      <c r="C51" s="88" t="s">
        <v>98</v>
      </c>
      <c r="D51" s="88" t="s">
        <v>38</v>
      </c>
      <c r="E51" s="171" t="s">
        <v>71</v>
      </c>
      <c r="F51" s="171" t="s">
        <v>40</v>
      </c>
      <c r="G51" s="172" t="s">
        <v>41</v>
      </c>
      <c r="H51" s="172" t="s">
        <v>42</v>
      </c>
      <c r="I51" s="175" t="s">
        <v>166</v>
      </c>
      <c r="J51" s="194" t="s">
        <v>170</v>
      </c>
      <c r="K51" s="195">
        <v>142.5</v>
      </c>
      <c r="L51" s="195">
        <v>142.5</v>
      </c>
      <c r="M51" s="191"/>
      <c r="N51" s="192"/>
      <c r="O51" s="191"/>
      <c r="P51" s="191"/>
      <c r="Q51" s="203">
        <v>40</v>
      </c>
      <c r="R51" s="191" t="s">
        <v>159</v>
      </c>
      <c r="S51" s="175" t="s">
        <v>156</v>
      </c>
    </row>
    <row r="52" s="155" customFormat="1" ht="140" customHeight="1" spans="1:19">
      <c r="A52" s="104">
        <v>47</v>
      </c>
      <c r="B52" s="170">
        <v>6528252021047</v>
      </c>
      <c r="C52" s="88" t="s">
        <v>171</v>
      </c>
      <c r="D52" s="88" t="s">
        <v>38</v>
      </c>
      <c r="E52" s="171" t="s">
        <v>71</v>
      </c>
      <c r="F52" s="171" t="s">
        <v>40</v>
      </c>
      <c r="G52" s="172" t="s">
        <v>41</v>
      </c>
      <c r="H52" s="172" t="s">
        <v>42</v>
      </c>
      <c r="I52" s="175" t="s">
        <v>166</v>
      </c>
      <c r="J52" s="194" t="s">
        <v>172</v>
      </c>
      <c r="K52" s="195">
        <v>3.485</v>
      </c>
      <c r="L52" s="195">
        <v>3.485</v>
      </c>
      <c r="M52" s="191"/>
      <c r="N52" s="192"/>
      <c r="O52" s="191"/>
      <c r="P52" s="191"/>
      <c r="Q52" s="203">
        <v>50</v>
      </c>
      <c r="R52" s="191" t="s">
        <v>155</v>
      </c>
      <c r="S52" s="175" t="s">
        <v>156</v>
      </c>
    </row>
    <row r="53" s="155" customFormat="1" ht="140" customHeight="1" spans="1:19">
      <c r="A53" s="104">
        <v>48</v>
      </c>
      <c r="B53" s="170">
        <v>6528252021048</v>
      </c>
      <c r="C53" s="88" t="s">
        <v>98</v>
      </c>
      <c r="D53" s="88" t="s">
        <v>38</v>
      </c>
      <c r="E53" s="171" t="s">
        <v>71</v>
      </c>
      <c r="F53" s="171" t="s">
        <v>40</v>
      </c>
      <c r="G53" s="172" t="s">
        <v>41</v>
      </c>
      <c r="H53" s="172" t="s">
        <v>42</v>
      </c>
      <c r="I53" s="175" t="s">
        <v>166</v>
      </c>
      <c r="J53" s="194" t="s">
        <v>173</v>
      </c>
      <c r="K53" s="195">
        <v>120</v>
      </c>
      <c r="L53" s="195">
        <v>120</v>
      </c>
      <c r="M53" s="191"/>
      <c r="N53" s="192"/>
      <c r="O53" s="191"/>
      <c r="P53" s="191"/>
      <c r="Q53" s="203">
        <v>30</v>
      </c>
      <c r="R53" s="191" t="s">
        <v>174</v>
      </c>
      <c r="S53" s="175" t="s">
        <v>156</v>
      </c>
    </row>
    <row r="54" s="155" customFormat="1" ht="140" customHeight="1" spans="1:19">
      <c r="A54" s="104">
        <v>49</v>
      </c>
      <c r="B54" s="170">
        <v>6528252021049</v>
      </c>
      <c r="C54" s="89" t="s">
        <v>110</v>
      </c>
      <c r="D54" s="88" t="s">
        <v>38</v>
      </c>
      <c r="E54" s="175" t="s">
        <v>111</v>
      </c>
      <c r="F54" s="175" t="s">
        <v>40</v>
      </c>
      <c r="G54" s="172" t="s">
        <v>41</v>
      </c>
      <c r="H54" s="172" t="s">
        <v>42</v>
      </c>
      <c r="I54" s="175" t="s">
        <v>166</v>
      </c>
      <c r="J54" s="194" t="s">
        <v>175</v>
      </c>
      <c r="K54" s="195">
        <v>32</v>
      </c>
      <c r="L54" s="195">
        <v>32</v>
      </c>
      <c r="M54" s="191"/>
      <c r="N54" s="192"/>
      <c r="O54" s="191"/>
      <c r="P54" s="191"/>
      <c r="Q54" s="203">
        <v>40</v>
      </c>
      <c r="R54" s="191" t="s">
        <v>176</v>
      </c>
      <c r="S54" s="175" t="s">
        <v>156</v>
      </c>
    </row>
    <row r="55" s="155" customFormat="1" ht="140" customHeight="1" spans="1:19">
      <c r="A55" s="104">
        <v>50</v>
      </c>
      <c r="B55" s="170">
        <v>6528252021050</v>
      </c>
      <c r="C55" s="88" t="s">
        <v>177</v>
      </c>
      <c r="D55" s="88" t="s">
        <v>38</v>
      </c>
      <c r="E55" s="175" t="s">
        <v>178</v>
      </c>
      <c r="F55" s="175" t="s">
        <v>178</v>
      </c>
      <c r="G55" s="172" t="s">
        <v>41</v>
      </c>
      <c r="H55" s="172" t="s">
        <v>42</v>
      </c>
      <c r="I55" s="175" t="s">
        <v>166</v>
      </c>
      <c r="J55" s="194" t="s">
        <v>179</v>
      </c>
      <c r="K55" s="195">
        <v>80</v>
      </c>
      <c r="L55" s="195">
        <v>80</v>
      </c>
      <c r="M55" s="191"/>
      <c r="N55" s="192"/>
      <c r="O55" s="191"/>
      <c r="P55" s="191"/>
      <c r="Q55" s="203">
        <v>200</v>
      </c>
      <c r="R55" s="191" t="s">
        <v>180</v>
      </c>
      <c r="S55" s="175" t="s">
        <v>156</v>
      </c>
    </row>
    <row r="56" s="155" customFormat="1" ht="140" customHeight="1" spans="1:19">
      <c r="A56" s="104">
        <v>51</v>
      </c>
      <c r="B56" s="170">
        <v>6528252021051</v>
      </c>
      <c r="C56" s="88" t="s">
        <v>181</v>
      </c>
      <c r="D56" s="88" t="s">
        <v>38</v>
      </c>
      <c r="E56" s="175" t="s">
        <v>182</v>
      </c>
      <c r="F56" s="175" t="s">
        <v>35</v>
      </c>
      <c r="G56" s="172" t="s">
        <v>41</v>
      </c>
      <c r="H56" s="172" t="s">
        <v>42</v>
      </c>
      <c r="I56" s="175" t="s">
        <v>166</v>
      </c>
      <c r="J56" s="194" t="s">
        <v>183</v>
      </c>
      <c r="K56" s="195">
        <v>35</v>
      </c>
      <c r="L56" s="195">
        <v>35</v>
      </c>
      <c r="M56" s="191"/>
      <c r="N56" s="192"/>
      <c r="O56" s="191"/>
      <c r="P56" s="191"/>
      <c r="Q56" s="203">
        <v>10</v>
      </c>
      <c r="R56" s="191" t="s">
        <v>184</v>
      </c>
      <c r="S56" s="175" t="s">
        <v>156</v>
      </c>
    </row>
    <row r="57" s="155" customFormat="1" ht="140" customHeight="1" spans="1:19">
      <c r="A57" s="104">
        <v>52</v>
      </c>
      <c r="B57" s="170">
        <v>6528252021052</v>
      </c>
      <c r="C57" s="88" t="s">
        <v>185</v>
      </c>
      <c r="D57" s="88" t="s">
        <v>38</v>
      </c>
      <c r="E57" s="171" t="s">
        <v>52</v>
      </c>
      <c r="F57" s="171" t="s">
        <v>35</v>
      </c>
      <c r="G57" s="172" t="s">
        <v>41</v>
      </c>
      <c r="H57" s="172" t="s">
        <v>42</v>
      </c>
      <c r="I57" s="175" t="s">
        <v>166</v>
      </c>
      <c r="J57" s="194" t="s">
        <v>186</v>
      </c>
      <c r="K57" s="195">
        <v>60</v>
      </c>
      <c r="L57" s="195">
        <v>60</v>
      </c>
      <c r="M57" s="191"/>
      <c r="N57" s="192"/>
      <c r="O57" s="191"/>
      <c r="P57" s="191"/>
      <c r="Q57" s="203">
        <v>20</v>
      </c>
      <c r="R57" s="191" t="s">
        <v>187</v>
      </c>
      <c r="S57" s="175" t="s">
        <v>156</v>
      </c>
    </row>
    <row r="58" s="155" customFormat="1" ht="140" customHeight="1" spans="1:19">
      <c r="A58" s="104">
        <v>53</v>
      </c>
      <c r="B58" s="170">
        <v>6528252021053</v>
      </c>
      <c r="C58" s="88" t="s">
        <v>188</v>
      </c>
      <c r="D58" s="88" t="s">
        <v>38</v>
      </c>
      <c r="E58" s="175" t="s">
        <v>189</v>
      </c>
      <c r="F58" s="175" t="s">
        <v>35</v>
      </c>
      <c r="G58" s="172" t="s">
        <v>41</v>
      </c>
      <c r="H58" s="172" t="s">
        <v>42</v>
      </c>
      <c r="I58" s="175" t="s">
        <v>166</v>
      </c>
      <c r="J58" s="194" t="s">
        <v>190</v>
      </c>
      <c r="K58" s="195">
        <v>174</v>
      </c>
      <c r="L58" s="195">
        <v>174</v>
      </c>
      <c r="M58" s="191"/>
      <c r="N58" s="192"/>
      <c r="O58" s="191"/>
      <c r="P58" s="191"/>
      <c r="Q58" s="203">
        <v>60</v>
      </c>
      <c r="R58" s="191" t="s">
        <v>191</v>
      </c>
      <c r="S58" s="175" t="s">
        <v>156</v>
      </c>
    </row>
    <row r="59" s="155" customFormat="1" ht="140" customHeight="1" spans="1:19">
      <c r="A59" s="104">
        <v>54</v>
      </c>
      <c r="B59" s="170">
        <v>6528252021054</v>
      </c>
      <c r="C59" s="88" t="s">
        <v>100</v>
      </c>
      <c r="D59" s="88" t="s">
        <v>38</v>
      </c>
      <c r="E59" s="175" t="s">
        <v>101</v>
      </c>
      <c r="F59" s="175" t="s">
        <v>35</v>
      </c>
      <c r="G59" s="172" t="s">
        <v>41</v>
      </c>
      <c r="H59" s="172" t="s">
        <v>42</v>
      </c>
      <c r="I59" s="175" t="s">
        <v>166</v>
      </c>
      <c r="J59" s="194" t="s">
        <v>192</v>
      </c>
      <c r="K59" s="195">
        <v>10</v>
      </c>
      <c r="L59" s="195">
        <v>10</v>
      </c>
      <c r="M59" s="191"/>
      <c r="N59" s="192"/>
      <c r="O59" s="191"/>
      <c r="P59" s="191"/>
      <c r="Q59" s="203">
        <v>20</v>
      </c>
      <c r="R59" s="191" t="s">
        <v>159</v>
      </c>
      <c r="S59" s="175" t="s">
        <v>156</v>
      </c>
    </row>
    <row r="60" s="155" customFormat="1" ht="140" customHeight="1" spans="1:19">
      <c r="A60" s="104">
        <v>55</v>
      </c>
      <c r="B60" s="170">
        <v>6528252021055</v>
      </c>
      <c r="C60" s="89" t="s">
        <v>47</v>
      </c>
      <c r="D60" s="88" t="s">
        <v>38</v>
      </c>
      <c r="E60" s="171" t="s">
        <v>48</v>
      </c>
      <c r="F60" s="171" t="s">
        <v>40</v>
      </c>
      <c r="G60" s="172" t="s">
        <v>41</v>
      </c>
      <c r="H60" s="172" t="s">
        <v>42</v>
      </c>
      <c r="I60" s="175" t="s">
        <v>193</v>
      </c>
      <c r="J60" s="194" t="s">
        <v>194</v>
      </c>
      <c r="K60" s="195">
        <v>156</v>
      </c>
      <c r="L60" s="195">
        <v>156</v>
      </c>
      <c r="M60" s="191"/>
      <c r="N60" s="192"/>
      <c r="O60" s="191"/>
      <c r="P60" s="191"/>
      <c r="Q60" s="203">
        <v>8</v>
      </c>
      <c r="R60" s="191" t="s">
        <v>155</v>
      </c>
      <c r="S60" s="175" t="s">
        <v>156</v>
      </c>
    </row>
    <row r="61" s="155" customFormat="1" ht="140" customHeight="1" spans="1:19">
      <c r="A61" s="104">
        <v>56</v>
      </c>
      <c r="B61" s="170">
        <v>6528252021056</v>
      </c>
      <c r="C61" s="88" t="s">
        <v>195</v>
      </c>
      <c r="D61" s="88" t="s">
        <v>38</v>
      </c>
      <c r="E61" s="175" t="s">
        <v>39</v>
      </c>
      <c r="F61" s="171" t="s">
        <v>40</v>
      </c>
      <c r="G61" s="172" t="s">
        <v>41</v>
      </c>
      <c r="H61" s="172" t="s">
        <v>42</v>
      </c>
      <c r="I61" s="175" t="s">
        <v>196</v>
      </c>
      <c r="J61" s="194" t="s">
        <v>197</v>
      </c>
      <c r="K61" s="195">
        <v>60</v>
      </c>
      <c r="L61" s="195">
        <v>60</v>
      </c>
      <c r="M61" s="191"/>
      <c r="N61" s="192"/>
      <c r="O61" s="191"/>
      <c r="P61" s="191"/>
      <c r="Q61" s="203">
        <v>30</v>
      </c>
      <c r="R61" s="191" t="s">
        <v>180</v>
      </c>
      <c r="S61" s="175" t="s">
        <v>156</v>
      </c>
    </row>
    <row r="62" s="155" customFormat="1" ht="173" customHeight="1" spans="1:19">
      <c r="A62" s="104">
        <v>57</v>
      </c>
      <c r="B62" s="170">
        <v>6528252021057</v>
      </c>
      <c r="C62" s="176" t="s">
        <v>84</v>
      </c>
      <c r="D62" s="88" t="s">
        <v>38</v>
      </c>
      <c r="E62" s="171" t="s">
        <v>71</v>
      </c>
      <c r="F62" s="171" t="s">
        <v>40</v>
      </c>
      <c r="G62" s="172" t="s">
        <v>41</v>
      </c>
      <c r="H62" s="172" t="s">
        <v>42</v>
      </c>
      <c r="I62" s="175" t="s">
        <v>196</v>
      </c>
      <c r="J62" s="194" t="s">
        <v>198</v>
      </c>
      <c r="K62" s="195">
        <v>214.895</v>
      </c>
      <c r="L62" s="195">
        <v>214.895</v>
      </c>
      <c r="M62" s="191"/>
      <c r="N62" s="192"/>
      <c r="O62" s="191"/>
      <c r="P62" s="191"/>
      <c r="Q62" s="203">
        <v>16</v>
      </c>
      <c r="R62" s="191" t="s">
        <v>180</v>
      </c>
      <c r="S62" s="175" t="s">
        <v>156</v>
      </c>
    </row>
    <row r="63" s="155" customFormat="1" ht="140" customHeight="1" spans="1:19">
      <c r="A63" s="104">
        <v>58</v>
      </c>
      <c r="B63" s="170">
        <v>6528252021058</v>
      </c>
      <c r="C63" s="176" t="s">
        <v>84</v>
      </c>
      <c r="D63" s="88" t="s">
        <v>38</v>
      </c>
      <c r="E63" s="171" t="s">
        <v>71</v>
      </c>
      <c r="F63" s="171" t="s">
        <v>40</v>
      </c>
      <c r="G63" s="172" t="s">
        <v>41</v>
      </c>
      <c r="H63" s="172" t="s">
        <v>42</v>
      </c>
      <c r="I63" s="175" t="s">
        <v>196</v>
      </c>
      <c r="J63" s="194" t="s">
        <v>199</v>
      </c>
      <c r="K63" s="195">
        <v>106</v>
      </c>
      <c r="L63" s="195">
        <v>106</v>
      </c>
      <c r="M63" s="191"/>
      <c r="N63" s="192"/>
      <c r="O63" s="191"/>
      <c r="P63" s="191"/>
      <c r="Q63" s="203">
        <v>42</v>
      </c>
      <c r="R63" s="191" t="s">
        <v>200</v>
      </c>
      <c r="S63" s="175" t="s">
        <v>156</v>
      </c>
    </row>
    <row r="64" s="155" customFormat="1" ht="140" customHeight="1" spans="1:19">
      <c r="A64" s="104">
        <v>59</v>
      </c>
      <c r="B64" s="170">
        <v>6528252021059</v>
      </c>
      <c r="C64" s="88" t="s">
        <v>201</v>
      </c>
      <c r="D64" s="88" t="s">
        <v>38</v>
      </c>
      <c r="E64" s="173" t="s">
        <v>124</v>
      </c>
      <c r="F64" s="171" t="s">
        <v>40</v>
      </c>
      <c r="G64" s="172" t="s">
        <v>41</v>
      </c>
      <c r="H64" s="172" t="s">
        <v>42</v>
      </c>
      <c r="I64" s="175" t="s">
        <v>196</v>
      </c>
      <c r="J64" s="194" t="s">
        <v>202</v>
      </c>
      <c r="K64" s="195">
        <v>170</v>
      </c>
      <c r="L64" s="195">
        <v>170</v>
      </c>
      <c r="M64" s="191"/>
      <c r="N64" s="192"/>
      <c r="O64" s="191"/>
      <c r="P64" s="191"/>
      <c r="Q64" s="203">
        <v>15</v>
      </c>
      <c r="R64" s="191" t="s">
        <v>169</v>
      </c>
      <c r="S64" s="175" t="s">
        <v>156</v>
      </c>
    </row>
    <row r="65" s="155" customFormat="1" ht="140" customHeight="1" spans="1:19">
      <c r="A65" s="104">
        <v>60</v>
      </c>
      <c r="B65" s="170">
        <v>6528252021060</v>
      </c>
      <c r="C65" s="89" t="s">
        <v>75</v>
      </c>
      <c r="D65" s="88" t="s">
        <v>38</v>
      </c>
      <c r="E65" s="175" t="s">
        <v>39</v>
      </c>
      <c r="F65" s="171" t="s">
        <v>40</v>
      </c>
      <c r="G65" s="172" t="s">
        <v>41</v>
      </c>
      <c r="H65" s="172" t="s">
        <v>42</v>
      </c>
      <c r="I65" s="175" t="s">
        <v>203</v>
      </c>
      <c r="J65" s="194" t="s">
        <v>204</v>
      </c>
      <c r="K65" s="195">
        <v>34</v>
      </c>
      <c r="L65" s="195">
        <v>34</v>
      </c>
      <c r="M65" s="191"/>
      <c r="N65" s="192"/>
      <c r="O65" s="191"/>
      <c r="P65" s="191"/>
      <c r="Q65" s="203">
        <v>20</v>
      </c>
      <c r="R65" s="191" t="s">
        <v>155</v>
      </c>
      <c r="S65" s="175" t="s">
        <v>156</v>
      </c>
    </row>
    <row r="66" s="155" customFormat="1" ht="140" customHeight="1" spans="1:19">
      <c r="A66" s="104">
        <v>61</v>
      </c>
      <c r="B66" s="170">
        <v>6528252021061</v>
      </c>
      <c r="C66" s="88" t="s">
        <v>98</v>
      </c>
      <c r="D66" s="88" t="s">
        <v>38</v>
      </c>
      <c r="E66" s="171" t="s">
        <v>71</v>
      </c>
      <c r="F66" s="171" t="s">
        <v>40</v>
      </c>
      <c r="G66" s="172" t="s">
        <v>41</v>
      </c>
      <c r="H66" s="172" t="s">
        <v>42</v>
      </c>
      <c r="I66" s="175" t="s">
        <v>205</v>
      </c>
      <c r="J66" s="194" t="s">
        <v>206</v>
      </c>
      <c r="K66" s="195">
        <v>286</v>
      </c>
      <c r="L66" s="195">
        <v>286</v>
      </c>
      <c r="M66" s="191"/>
      <c r="N66" s="192"/>
      <c r="O66" s="191"/>
      <c r="P66" s="191"/>
      <c r="Q66" s="203">
        <v>71</v>
      </c>
      <c r="R66" s="191" t="s">
        <v>207</v>
      </c>
      <c r="S66" s="175" t="s">
        <v>208</v>
      </c>
    </row>
    <row r="67" s="155" customFormat="1" ht="140" customHeight="1" spans="1:19">
      <c r="A67" s="104">
        <v>62</v>
      </c>
      <c r="B67" s="170">
        <v>6528252021062</v>
      </c>
      <c r="C67" s="88" t="s">
        <v>98</v>
      </c>
      <c r="D67" s="88" t="s">
        <v>38</v>
      </c>
      <c r="E67" s="171" t="s">
        <v>71</v>
      </c>
      <c r="F67" s="171" t="s">
        <v>40</v>
      </c>
      <c r="G67" s="172" t="s">
        <v>41</v>
      </c>
      <c r="H67" s="172" t="s">
        <v>42</v>
      </c>
      <c r="I67" s="175" t="s">
        <v>209</v>
      </c>
      <c r="J67" s="194" t="s">
        <v>210</v>
      </c>
      <c r="K67" s="195">
        <v>260</v>
      </c>
      <c r="L67" s="195">
        <v>260</v>
      </c>
      <c r="M67" s="191"/>
      <c r="N67" s="192"/>
      <c r="O67" s="191"/>
      <c r="P67" s="191"/>
      <c r="Q67" s="203">
        <v>36</v>
      </c>
      <c r="R67" s="191" t="s">
        <v>207</v>
      </c>
      <c r="S67" s="175" t="s">
        <v>208</v>
      </c>
    </row>
    <row r="68" s="155" customFormat="1" ht="140" customHeight="1" spans="1:19">
      <c r="A68" s="104">
        <v>63</v>
      </c>
      <c r="B68" s="170">
        <v>6528252021063</v>
      </c>
      <c r="C68" s="88" t="s">
        <v>84</v>
      </c>
      <c r="D68" s="88" t="s">
        <v>38</v>
      </c>
      <c r="E68" s="171" t="s">
        <v>71</v>
      </c>
      <c r="F68" s="171" t="s">
        <v>40</v>
      </c>
      <c r="G68" s="172" t="s">
        <v>41</v>
      </c>
      <c r="H68" s="172" t="s">
        <v>42</v>
      </c>
      <c r="I68" s="175" t="s">
        <v>211</v>
      </c>
      <c r="J68" s="194" t="s">
        <v>212</v>
      </c>
      <c r="K68" s="195">
        <v>12</v>
      </c>
      <c r="L68" s="195">
        <v>12</v>
      </c>
      <c r="M68" s="191"/>
      <c r="N68" s="192"/>
      <c r="O68" s="191"/>
      <c r="P68" s="191"/>
      <c r="Q68" s="203">
        <v>59</v>
      </c>
      <c r="R68" s="191" t="s">
        <v>213</v>
      </c>
      <c r="S68" s="175" t="s">
        <v>208</v>
      </c>
    </row>
    <row r="69" s="155" customFormat="1" ht="140" customHeight="1" spans="1:19">
      <c r="A69" s="104">
        <v>64</v>
      </c>
      <c r="B69" s="170">
        <v>6528252021064</v>
      </c>
      <c r="C69" s="88" t="s">
        <v>98</v>
      </c>
      <c r="D69" s="88" t="s">
        <v>38</v>
      </c>
      <c r="E69" s="171" t="s">
        <v>71</v>
      </c>
      <c r="F69" s="171" t="s">
        <v>40</v>
      </c>
      <c r="G69" s="172" t="s">
        <v>41</v>
      </c>
      <c r="H69" s="172" t="s">
        <v>42</v>
      </c>
      <c r="I69" s="175" t="s">
        <v>211</v>
      </c>
      <c r="J69" s="194" t="s">
        <v>206</v>
      </c>
      <c r="K69" s="195">
        <v>286</v>
      </c>
      <c r="L69" s="195">
        <v>286</v>
      </c>
      <c r="M69" s="191"/>
      <c r="N69" s="192"/>
      <c r="O69" s="191"/>
      <c r="P69" s="191"/>
      <c r="Q69" s="203">
        <v>79</v>
      </c>
      <c r="R69" s="191" t="s">
        <v>207</v>
      </c>
      <c r="S69" s="175" t="s">
        <v>208</v>
      </c>
    </row>
    <row r="70" s="155" customFormat="1" ht="140" customHeight="1" spans="1:19">
      <c r="A70" s="104">
        <v>65</v>
      </c>
      <c r="B70" s="170">
        <v>6528252021065</v>
      </c>
      <c r="C70" s="88" t="s">
        <v>98</v>
      </c>
      <c r="D70" s="88" t="s">
        <v>38</v>
      </c>
      <c r="E70" s="171" t="s">
        <v>71</v>
      </c>
      <c r="F70" s="171" t="s">
        <v>40</v>
      </c>
      <c r="G70" s="172" t="s">
        <v>41</v>
      </c>
      <c r="H70" s="172" t="s">
        <v>42</v>
      </c>
      <c r="I70" s="175" t="s">
        <v>214</v>
      </c>
      <c r="J70" s="194" t="s">
        <v>210</v>
      </c>
      <c r="K70" s="195">
        <v>260</v>
      </c>
      <c r="L70" s="195">
        <v>260</v>
      </c>
      <c r="M70" s="191"/>
      <c r="N70" s="192"/>
      <c r="O70" s="191"/>
      <c r="P70" s="191"/>
      <c r="Q70" s="203">
        <v>64</v>
      </c>
      <c r="R70" s="191" t="s">
        <v>207</v>
      </c>
      <c r="S70" s="175" t="s">
        <v>208</v>
      </c>
    </row>
    <row r="71" s="155" customFormat="1" ht="140" customHeight="1" spans="1:19">
      <c r="A71" s="104">
        <v>66</v>
      </c>
      <c r="B71" s="170">
        <v>6528252021066</v>
      </c>
      <c r="C71" s="88" t="s">
        <v>84</v>
      </c>
      <c r="D71" s="88" t="s">
        <v>38</v>
      </c>
      <c r="E71" s="171" t="s">
        <v>71</v>
      </c>
      <c r="F71" s="171" t="s">
        <v>40</v>
      </c>
      <c r="G71" s="172" t="s">
        <v>41</v>
      </c>
      <c r="H71" s="172" t="s">
        <v>42</v>
      </c>
      <c r="I71" s="175" t="s">
        <v>215</v>
      </c>
      <c r="J71" s="194" t="s">
        <v>216</v>
      </c>
      <c r="K71" s="195">
        <v>52.689</v>
      </c>
      <c r="L71" s="195">
        <v>52.689</v>
      </c>
      <c r="M71" s="191"/>
      <c r="N71" s="192"/>
      <c r="O71" s="191"/>
      <c r="P71" s="191"/>
      <c r="Q71" s="203">
        <v>57</v>
      </c>
      <c r="R71" s="191" t="s">
        <v>217</v>
      </c>
      <c r="S71" s="175" t="s">
        <v>208</v>
      </c>
    </row>
    <row r="72" s="155" customFormat="1" ht="173" customHeight="1" spans="1:19">
      <c r="A72" s="104">
        <v>67</v>
      </c>
      <c r="B72" s="170">
        <v>6528252021067</v>
      </c>
      <c r="C72" s="88" t="s">
        <v>218</v>
      </c>
      <c r="D72" s="88" t="s">
        <v>38</v>
      </c>
      <c r="E72" s="175" t="s">
        <v>219</v>
      </c>
      <c r="F72" s="175" t="s">
        <v>40</v>
      </c>
      <c r="G72" s="172" t="s">
        <v>41</v>
      </c>
      <c r="H72" s="172" t="s">
        <v>42</v>
      </c>
      <c r="I72" s="175" t="s">
        <v>215</v>
      </c>
      <c r="J72" s="194" t="s">
        <v>221</v>
      </c>
      <c r="K72" s="195">
        <v>256.8</v>
      </c>
      <c r="L72" s="195">
        <v>256.8</v>
      </c>
      <c r="M72" s="191"/>
      <c r="N72" s="192"/>
      <c r="O72" s="191"/>
      <c r="P72" s="191"/>
      <c r="Q72" s="203">
        <v>91</v>
      </c>
      <c r="R72" s="191" t="s">
        <v>222</v>
      </c>
      <c r="S72" s="175" t="s">
        <v>208</v>
      </c>
    </row>
    <row r="73" s="155" customFormat="1" ht="140" customHeight="1" spans="1:19">
      <c r="A73" s="104">
        <v>68</v>
      </c>
      <c r="B73" s="170">
        <v>6528252021068</v>
      </c>
      <c r="C73" s="88" t="s">
        <v>98</v>
      </c>
      <c r="D73" s="88" t="s">
        <v>38</v>
      </c>
      <c r="E73" s="171" t="s">
        <v>71</v>
      </c>
      <c r="F73" s="171" t="s">
        <v>40</v>
      </c>
      <c r="G73" s="172" t="s">
        <v>41</v>
      </c>
      <c r="H73" s="172" t="s">
        <v>42</v>
      </c>
      <c r="I73" s="175" t="s">
        <v>215</v>
      </c>
      <c r="J73" s="194" t="s">
        <v>223</v>
      </c>
      <c r="K73" s="195">
        <v>299</v>
      </c>
      <c r="L73" s="195">
        <v>299</v>
      </c>
      <c r="M73" s="191"/>
      <c r="N73" s="192"/>
      <c r="O73" s="191"/>
      <c r="P73" s="191"/>
      <c r="Q73" s="203">
        <v>98</v>
      </c>
      <c r="R73" s="191" t="s">
        <v>207</v>
      </c>
      <c r="S73" s="175" t="s">
        <v>208</v>
      </c>
    </row>
    <row r="74" s="155" customFormat="1" ht="175" customHeight="1" spans="1:19">
      <c r="A74" s="104">
        <v>69</v>
      </c>
      <c r="B74" s="170">
        <v>6528252021069</v>
      </c>
      <c r="C74" s="88" t="s">
        <v>84</v>
      </c>
      <c r="D74" s="88" t="s">
        <v>38</v>
      </c>
      <c r="E74" s="171" t="s">
        <v>71</v>
      </c>
      <c r="F74" s="171" t="s">
        <v>40</v>
      </c>
      <c r="G74" s="172" t="s">
        <v>41</v>
      </c>
      <c r="H74" s="172" t="s">
        <v>42</v>
      </c>
      <c r="I74" s="175" t="s">
        <v>224</v>
      </c>
      <c r="J74" s="194" t="s">
        <v>225</v>
      </c>
      <c r="K74" s="195">
        <v>63</v>
      </c>
      <c r="L74" s="195">
        <v>63</v>
      </c>
      <c r="M74" s="191"/>
      <c r="N74" s="192"/>
      <c r="O74" s="191"/>
      <c r="P74" s="191"/>
      <c r="Q74" s="203">
        <v>220</v>
      </c>
      <c r="R74" s="191" t="s">
        <v>226</v>
      </c>
      <c r="S74" s="175" t="s">
        <v>208</v>
      </c>
    </row>
    <row r="75" s="155" customFormat="1" ht="408" customHeight="1" spans="1:19">
      <c r="A75" s="104">
        <v>70</v>
      </c>
      <c r="B75" s="170">
        <v>6528252021070</v>
      </c>
      <c r="C75" s="88" t="s">
        <v>84</v>
      </c>
      <c r="D75" s="88" t="s">
        <v>38</v>
      </c>
      <c r="E75" s="171" t="s">
        <v>71</v>
      </c>
      <c r="F75" s="171" t="s">
        <v>40</v>
      </c>
      <c r="G75" s="172" t="s">
        <v>41</v>
      </c>
      <c r="H75" s="172" t="s">
        <v>42</v>
      </c>
      <c r="I75" s="175" t="s">
        <v>227</v>
      </c>
      <c r="J75" s="194" t="s">
        <v>228</v>
      </c>
      <c r="K75" s="195">
        <v>126.632</v>
      </c>
      <c r="L75" s="195">
        <v>126.632</v>
      </c>
      <c r="M75" s="191"/>
      <c r="N75" s="192"/>
      <c r="O75" s="191"/>
      <c r="P75" s="191"/>
      <c r="Q75" s="203">
        <v>26</v>
      </c>
      <c r="R75" s="191" t="s">
        <v>229</v>
      </c>
      <c r="S75" s="175" t="s">
        <v>208</v>
      </c>
    </row>
    <row r="76" s="155" customFormat="1" ht="140" customHeight="1" spans="1:19">
      <c r="A76" s="104">
        <v>71</v>
      </c>
      <c r="B76" s="170">
        <v>6528252021071</v>
      </c>
      <c r="C76" s="88" t="s">
        <v>230</v>
      </c>
      <c r="D76" s="88" t="s">
        <v>38</v>
      </c>
      <c r="E76" s="175" t="s">
        <v>52</v>
      </c>
      <c r="F76" s="171" t="s">
        <v>35</v>
      </c>
      <c r="G76" s="172" t="s">
        <v>41</v>
      </c>
      <c r="H76" s="172" t="s">
        <v>42</v>
      </c>
      <c r="I76" s="175" t="s">
        <v>231</v>
      </c>
      <c r="J76" s="194" t="s">
        <v>232</v>
      </c>
      <c r="K76" s="195">
        <v>273.9</v>
      </c>
      <c r="L76" s="195">
        <v>273.9</v>
      </c>
      <c r="M76" s="191"/>
      <c r="N76" s="192"/>
      <c r="O76" s="191"/>
      <c r="P76" s="191"/>
      <c r="Q76" s="203">
        <v>377</v>
      </c>
      <c r="R76" s="191" t="s">
        <v>233</v>
      </c>
      <c r="S76" s="175" t="s">
        <v>208</v>
      </c>
    </row>
    <row r="77" s="155" customFormat="1" ht="285" customHeight="1" spans="1:19">
      <c r="A77" s="104">
        <v>72</v>
      </c>
      <c r="B77" s="170">
        <v>6528252021072</v>
      </c>
      <c r="C77" s="88" t="s">
        <v>234</v>
      </c>
      <c r="D77" s="88" t="s">
        <v>38</v>
      </c>
      <c r="E77" s="175" t="s">
        <v>178</v>
      </c>
      <c r="F77" s="175" t="s">
        <v>178</v>
      </c>
      <c r="G77" s="172" t="s">
        <v>41</v>
      </c>
      <c r="H77" s="172" t="s">
        <v>42</v>
      </c>
      <c r="I77" s="175" t="s">
        <v>231</v>
      </c>
      <c r="J77" s="194" t="s">
        <v>235</v>
      </c>
      <c r="K77" s="195">
        <v>20.86</v>
      </c>
      <c r="L77" s="195">
        <v>20.86</v>
      </c>
      <c r="M77" s="191"/>
      <c r="N77" s="192"/>
      <c r="O77" s="191"/>
      <c r="P77" s="191"/>
      <c r="Q77" s="203">
        <v>234</v>
      </c>
      <c r="R77" s="191" t="s">
        <v>236</v>
      </c>
      <c r="S77" s="175" t="s">
        <v>208</v>
      </c>
    </row>
    <row r="78" s="155" customFormat="1" ht="316" customHeight="1" spans="1:19">
      <c r="A78" s="104">
        <v>73</v>
      </c>
      <c r="B78" s="170">
        <v>6528252021073</v>
      </c>
      <c r="C78" s="89" t="s">
        <v>75</v>
      </c>
      <c r="D78" s="88" t="s">
        <v>38</v>
      </c>
      <c r="E78" s="175" t="s">
        <v>39</v>
      </c>
      <c r="F78" s="171" t="s">
        <v>40</v>
      </c>
      <c r="G78" s="172" t="s">
        <v>41</v>
      </c>
      <c r="H78" s="172" t="s">
        <v>42</v>
      </c>
      <c r="I78" s="175" t="s">
        <v>237</v>
      </c>
      <c r="J78" s="194" t="s">
        <v>238</v>
      </c>
      <c r="K78" s="195">
        <v>106.08</v>
      </c>
      <c r="L78" s="195">
        <v>106.08</v>
      </c>
      <c r="M78" s="191"/>
      <c r="N78" s="192"/>
      <c r="O78" s="191"/>
      <c r="P78" s="191"/>
      <c r="Q78" s="203">
        <v>60</v>
      </c>
      <c r="R78" s="191" t="s">
        <v>239</v>
      </c>
      <c r="S78" s="175" t="s">
        <v>240</v>
      </c>
    </row>
    <row r="79" s="155" customFormat="1" ht="140" customHeight="1" spans="1:19">
      <c r="A79" s="104">
        <v>74</v>
      </c>
      <c r="B79" s="170">
        <v>6528252021074</v>
      </c>
      <c r="C79" s="174" t="s">
        <v>95</v>
      </c>
      <c r="D79" s="88" t="s">
        <v>38</v>
      </c>
      <c r="E79" s="171" t="s">
        <v>71</v>
      </c>
      <c r="F79" s="171" t="s">
        <v>40</v>
      </c>
      <c r="G79" s="172" t="s">
        <v>41</v>
      </c>
      <c r="H79" s="172" t="s">
        <v>42</v>
      </c>
      <c r="I79" s="175" t="s">
        <v>241</v>
      </c>
      <c r="J79" s="194" t="s">
        <v>242</v>
      </c>
      <c r="K79" s="195">
        <v>135</v>
      </c>
      <c r="L79" s="195">
        <v>135</v>
      </c>
      <c r="M79" s="191"/>
      <c r="N79" s="192"/>
      <c r="O79" s="191"/>
      <c r="P79" s="191"/>
      <c r="Q79" s="203">
        <v>141</v>
      </c>
      <c r="R79" s="191" t="s">
        <v>243</v>
      </c>
      <c r="S79" s="175" t="s">
        <v>240</v>
      </c>
    </row>
    <row r="80" s="155" customFormat="1" ht="140" customHeight="1" spans="1:19">
      <c r="A80" s="104">
        <v>75</v>
      </c>
      <c r="B80" s="170">
        <v>6528252021075</v>
      </c>
      <c r="C80" s="89" t="s">
        <v>47</v>
      </c>
      <c r="D80" s="88" t="s">
        <v>38</v>
      </c>
      <c r="E80" s="171" t="s">
        <v>48</v>
      </c>
      <c r="F80" s="171" t="s">
        <v>40</v>
      </c>
      <c r="G80" s="172" t="s">
        <v>41</v>
      </c>
      <c r="H80" s="172" t="s">
        <v>42</v>
      </c>
      <c r="I80" s="175" t="s">
        <v>244</v>
      </c>
      <c r="J80" s="194" t="s">
        <v>245</v>
      </c>
      <c r="K80" s="195">
        <v>131.58</v>
      </c>
      <c r="L80" s="195">
        <v>131.58</v>
      </c>
      <c r="M80" s="191"/>
      <c r="N80" s="192"/>
      <c r="O80" s="191"/>
      <c r="P80" s="191"/>
      <c r="Q80" s="203">
        <v>22</v>
      </c>
      <c r="R80" s="191" t="s">
        <v>246</v>
      </c>
      <c r="S80" s="175" t="s">
        <v>240</v>
      </c>
    </row>
    <row r="81" s="155" customFormat="1" ht="140" customHeight="1" spans="1:19">
      <c r="A81" s="104">
        <v>76</v>
      </c>
      <c r="B81" s="170">
        <v>6528252021076</v>
      </c>
      <c r="C81" s="88" t="s">
        <v>247</v>
      </c>
      <c r="D81" s="88" t="s">
        <v>38</v>
      </c>
      <c r="E81" s="175" t="s">
        <v>189</v>
      </c>
      <c r="F81" s="175" t="s">
        <v>35</v>
      </c>
      <c r="G81" s="172" t="s">
        <v>41</v>
      </c>
      <c r="H81" s="172" t="s">
        <v>42</v>
      </c>
      <c r="I81" s="175" t="s">
        <v>248</v>
      </c>
      <c r="J81" s="194" t="s">
        <v>249</v>
      </c>
      <c r="K81" s="195">
        <v>80.87</v>
      </c>
      <c r="L81" s="195">
        <v>80.87</v>
      </c>
      <c r="M81" s="191"/>
      <c r="N81" s="192"/>
      <c r="O81" s="191"/>
      <c r="P81" s="191"/>
      <c r="Q81" s="203">
        <v>10</v>
      </c>
      <c r="R81" s="191" t="s">
        <v>250</v>
      </c>
      <c r="S81" s="175" t="s">
        <v>240</v>
      </c>
    </row>
    <row r="82" s="155" customFormat="1" ht="140" customHeight="1" spans="1:19">
      <c r="A82" s="104">
        <v>77</v>
      </c>
      <c r="B82" s="170">
        <v>6528252021077</v>
      </c>
      <c r="C82" s="88" t="s">
        <v>37</v>
      </c>
      <c r="D82" s="88" t="s">
        <v>38</v>
      </c>
      <c r="E82" s="175" t="s">
        <v>39</v>
      </c>
      <c r="F82" s="171" t="s">
        <v>40</v>
      </c>
      <c r="G82" s="172" t="s">
        <v>41</v>
      </c>
      <c r="H82" s="172" t="s">
        <v>42</v>
      </c>
      <c r="I82" s="175" t="s">
        <v>248</v>
      </c>
      <c r="J82" s="194" t="s">
        <v>251</v>
      </c>
      <c r="K82" s="195">
        <v>95.78</v>
      </c>
      <c r="L82" s="195">
        <v>95.78</v>
      </c>
      <c r="M82" s="191"/>
      <c r="N82" s="192"/>
      <c r="O82" s="191"/>
      <c r="P82" s="191"/>
      <c r="Q82" s="203">
        <v>35</v>
      </c>
      <c r="R82" s="191" t="s">
        <v>252</v>
      </c>
      <c r="S82" s="175" t="s">
        <v>240</v>
      </c>
    </row>
    <row r="83" s="155" customFormat="1" ht="140" customHeight="1" spans="1:19">
      <c r="A83" s="104">
        <v>78</v>
      </c>
      <c r="B83" s="170">
        <v>6528252021078</v>
      </c>
      <c r="C83" s="88" t="s">
        <v>98</v>
      </c>
      <c r="D83" s="88" t="s">
        <v>38</v>
      </c>
      <c r="E83" s="171" t="s">
        <v>71</v>
      </c>
      <c r="F83" s="171" t="s">
        <v>40</v>
      </c>
      <c r="G83" s="172" t="s">
        <v>41</v>
      </c>
      <c r="H83" s="172" t="s">
        <v>42</v>
      </c>
      <c r="I83" s="175" t="s">
        <v>253</v>
      </c>
      <c r="J83" s="194" t="s">
        <v>254</v>
      </c>
      <c r="K83" s="195">
        <v>135</v>
      </c>
      <c r="L83" s="195">
        <v>135</v>
      </c>
      <c r="M83" s="191"/>
      <c r="N83" s="192"/>
      <c r="O83" s="191"/>
      <c r="P83" s="191"/>
      <c r="Q83" s="203">
        <v>60</v>
      </c>
      <c r="R83" s="191" t="s">
        <v>255</v>
      </c>
      <c r="S83" s="175" t="s">
        <v>240</v>
      </c>
    </row>
    <row r="84" s="155" customFormat="1" ht="140" customHeight="1" spans="1:19">
      <c r="A84" s="104">
        <v>79</v>
      </c>
      <c r="B84" s="170">
        <v>6528252021079</v>
      </c>
      <c r="C84" s="88" t="s">
        <v>78</v>
      </c>
      <c r="D84" s="88" t="s">
        <v>38</v>
      </c>
      <c r="E84" s="175" t="s">
        <v>39</v>
      </c>
      <c r="F84" s="171" t="s">
        <v>40</v>
      </c>
      <c r="G84" s="172" t="s">
        <v>41</v>
      </c>
      <c r="H84" s="172" t="s">
        <v>42</v>
      </c>
      <c r="I84" s="175" t="s">
        <v>256</v>
      </c>
      <c r="J84" s="194" t="s">
        <v>257</v>
      </c>
      <c r="K84" s="195">
        <v>2.4</v>
      </c>
      <c r="L84" s="195">
        <v>2.4</v>
      </c>
      <c r="M84" s="191"/>
      <c r="N84" s="192"/>
      <c r="O84" s="191"/>
      <c r="P84" s="191"/>
      <c r="Q84" s="203">
        <v>120</v>
      </c>
      <c r="R84" s="191" t="s">
        <v>258</v>
      </c>
      <c r="S84" s="175" t="s">
        <v>240</v>
      </c>
    </row>
    <row r="85" s="155" customFormat="1" ht="205" customHeight="1" spans="1:19">
      <c r="A85" s="104">
        <v>80</v>
      </c>
      <c r="B85" s="170">
        <v>6528252021080</v>
      </c>
      <c r="C85" s="88" t="s">
        <v>84</v>
      </c>
      <c r="D85" s="88" t="s">
        <v>38</v>
      </c>
      <c r="E85" s="171" t="s">
        <v>71</v>
      </c>
      <c r="F85" s="171" t="s">
        <v>40</v>
      </c>
      <c r="G85" s="172" t="s">
        <v>41</v>
      </c>
      <c r="H85" s="172" t="s">
        <v>42</v>
      </c>
      <c r="I85" s="175" t="s">
        <v>259</v>
      </c>
      <c r="J85" s="194" t="s">
        <v>260</v>
      </c>
      <c r="K85" s="195">
        <v>298.83</v>
      </c>
      <c r="L85" s="195">
        <v>298.83</v>
      </c>
      <c r="M85" s="191"/>
      <c r="N85" s="192"/>
      <c r="O85" s="191"/>
      <c r="P85" s="191"/>
      <c r="Q85" s="203">
        <v>30</v>
      </c>
      <c r="R85" s="191" t="s">
        <v>261</v>
      </c>
      <c r="S85" s="175" t="s">
        <v>240</v>
      </c>
    </row>
    <row r="86" s="155" customFormat="1" ht="265" customHeight="1" spans="1:19">
      <c r="A86" s="104">
        <v>81</v>
      </c>
      <c r="B86" s="170">
        <v>6528252021081</v>
      </c>
      <c r="C86" s="88" t="s">
        <v>84</v>
      </c>
      <c r="D86" s="88" t="s">
        <v>38</v>
      </c>
      <c r="E86" s="171" t="s">
        <v>71</v>
      </c>
      <c r="F86" s="171" t="s">
        <v>40</v>
      </c>
      <c r="G86" s="172" t="s">
        <v>41</v>
      </c>
      <c r="H86" s="172" t="s">
        <v>42</v>
      </c>
      <c r="I86" s="175" t="s">
        <v>259</v>
      </c>
      <c r="J86" s="194" t="s">
        <v>262</v>
      </c>
      <c r="K86" s="195">
        <v>210.33</v>
      </c>
      <c r="L86" s="195">
        <v>210.33</v>
      </c>
      <c r="M86" s="191"/>
      <c r="N86" s="192"/>
      <c r="O86" s="191"/>
      <c r="P86" s="191"/>
      <c r="Q86" s="203">
        <v>30</v>
      </c>
      <c r="R86" s="191" t="s">
        <v>261</v>
      </c>
      <c r="S86" s="175" t="s">
        <v>240</v>
      </c>
    </row>
    <row r="87" s="155" customFormat="1" ht="359" customHeight="1" spans="1:19">
      <c r="A87" s="104">
        <v>82</v>
      </c>
      <c r="B87" s="170">
        <v>6528252021082</v>
      </c>
      <c r="C87" s="88" t="s">
        <v>70</v>
      </c>
      <c r="D87" s="88" t="s">
        <v>38</v>
      </c>
      <c r="E87" s="171" t="s">
        <v>71</v>
      </c>
      <c r="F87" s="171" t="s">
        <v>40</v>
      </c>
      <c r="G87" s="172" t="s">
        <v>41</v>
      </c>
      <c r="H87" s="172" t="s">
        <v>42</v>
      </c>
      <c r="I87" s="175" t="s">
        <v>259</v>
      </c>
      <c r="J87" s="194" t="s">
        <v>263</v>
      </c>
      <c r="K87" s="195">
        <v>133.15</v>
      </c>
      <c r="L87" s="195">
        <v>133.15</v>
      </c>
      <c r="M87" s="191"/>
      <c r="N87" s="192"/>
      <c r="O87" s="191"/>
      <c r="P87" s="191"/>
      <c r="Q87" s="203">
        <v>30</v>
      </c>
      <c r="R87" s="191" t="s">
        <v>264</v>
      </c>
      <c r="S87" s="175" t="s">
        <v>240</v>
      </c>
    </row>
    <row r="88" s="155" customFormat="1" ht="140" customHeight="1" spans="1:19">
      <c r="A88" s="104">
        <v>83</v>
      </c>
      <c r="B88" s="170">
        <v>6528252021083</v>
      </c>
      <c r="C88" s="88" t="s">
        <v>247</v>
      </c>
      <c r="D88" s="88" t="s">
        <v>38</v>
      </c>
      <c r="E88" s="175" t="s">
        <v>189</v>
      </c>
      <c r="F88" s="175" t="s">
        <v>35</v>
      </c>
      <c r="G88" s="172" t="s">
        <v>41</v>
      </c>
      <c r="H88" s="172" t="s">
        <v>42</v>
      </c>
      <c r="I88" s="175" t="s">
        <v>259</v>
      </c>
      <c r="J88" s="194" t="s">
        <v>265</v>
      </c>
      <c r="K88" s="195">
        <v>158.62</v>
      </c>
      <c r="L88" s="195">
        <v>158.62</v>
      </c>
      <c r="M88" s="191"/>
      <c r="N88" s="192"/>
      <c r="O88" s="191"/>
      <c r="P88" s="191"/>
      <c r="Q88" s="203">
        <v>15</v>
      </c>
      <c r="R88" s="191" t="s">
        <v>266</v>
      </c>
      <c r="S88" s="175" t="s">
        <v>240</v>
      </c>
    </row>
    <row r="89" s="155" customFormat="1" ht="140" customHeight="1" spans="1:19">
      <c r="A89" s="104">
        <v>84</v>
      </c>
      <c r="B89" s="170">
        <v>6528252021084</v>
      </c>
      <c r="C89" s="88" t="s">
        <v>78</v>
      </c>
      <c r="D89" s="88" t="s">
        <v>38</v>
      </c>
      <c r="E89" s="175" t="s">
        <v>39</v>
      </c>
      <c r="F89" s="171" t="s">
        <v>40</v>
      </c>
      <c r="G89" s="172" t="s">
        <v>41</v>
      </c>
      <c r="H89" s="172" t="s">
        <v>42</v>
      </c>
      <c r="I89" s="175" t="s">
        <v>259</v>
      </c>
      <c r="J89" s="194" t="s">
        <v>267</v>
      </c>
      <c r="K89" s="195">
        <v>6</v>
      </c>
      <c r="L89" s="195">
        <v>6</v>
      </c>
      <c r="M89" s="191"/>
      <c r="N89" s="192"/>
      <c r="O89" s="191"/>
      <c r="P89" s="191"/>
      <c r="Q89" s="203">
        <v>40</v>
      </c>
      <c r="R89" s="191" t="s">
        <v>268</v>
      </c>
      <c r="S89" s="175"/>
    </row>
    <row r="90" s="155" customFormat="1" ht="140" customHeight="1" spans="1:19">
      <c r="A90" s="104">
        <v>85</v>
      </c>
      <c r="B90" s="170">
        <v>6528252021085</v>
      </c>
      <c r="C90" s="89" t="s">
        <v>47</v>
      </c>
      <c r="D90" s="88" t="s">
        <v>38</v>
      </c>
      <c r="E90" s="171" t="s">
        <v>48</v>
      </c>
      <c r="F90" s="171" t="s">
        <v>40</v>
      </c>
      <c r="G90" s="172" t="s">
        <v>41</v>
      </c>
      <c r="H90" s="172" t="s">
        <v>42</v>
      </c>
      <c r="I90" s="175" t="s">
        <v>269</v>
      </c>
      <c r="J90" s="194" t="s">
        <v>270</v>
      </c>
      <c r="K90" s="195">
        <v>71.72</v>
      </c>
      <c r="L90" s="195">
        <v>71.72</v>
      </c>
      <c r="M90" s="191"/>
      <c r="N90" s="192"/>
      <c r="O90" s="191"/>
      <c r="P90" s="191"/>
      <c r="Q90" s="203">
        <v>10</v>
      </c>
      <c r="R90" s="191" t="s">
        <v>271</v>
      </c>
      <c r="S90" s="175" t="s">
        <v>240</v>
      </c>
    </row>
    <row r="91" s="155" customFormat="1" ht="224" customHeight="1" spans="1:19">
      <c r="A91" s="104">
        <v>86</v>
      </c>
      <c r="B91" s="170">
        <v>6528252021086</v>
      </c>
      <c r="C91" s="88" t="s">
        <v>84</v>
      </c>
      <c r="D91" s="88" t="s">
        <v>38</v>
      </c>
      <c r="E91" s="171" t="s">
        <v>71</v>
      </c>
      <c r="F91" s="171" t="s">
        <v>40</v>
      </c>
      <c r="G91" s="172" t="s">
        <v>41</v>
      </c>
      <c r="H91" s="172" t="s">
        <v>42</v>
      </c>
      <c r="I91" s="175" t="s">
        <v>272</v>
      </c>
      <c r="J91" s="194" t="s">
        <v>273</v>
      </c>
      <c r="K91" s="190">
        <v>284.76</v>
      </c>
      <c r="L91" s="190">
        <v>284.76</v>
      </c>
      <c r="M91" s="191"/>
      <c r="N91" s="192"/>
      <c r="O91" s="191"/>
      <c r="P91" s="191"/>
      <c r="Q91" s="203">
        <v>30</v>
      </c>
      <c r="R91" s="191" t="s">
        <v>264</v>
      </c>
      <c r="S91" s="175" t="s">
        <v>240</v>
      </c>
    </row>
    <row r="92" s="155" customFormat="1" ht="249" customHeight="1" spans="1:19">
      <c r="A92" s="104">
        <v>87</v>
      </c>
      <c r="B92" s="170">
        <v>6528252021087</v>
      </c>
      <c r="C92" s="88" t="s">
        <v>84</v>
      </c>
      <c r="D92" s="88" t="s">
        <v>38</v>
      </c>
      <c r="E92" s="171" t="s">
        <v>71</v>
      </c>
      <c r="F92" s="171" t="s">
        <v>40</v>
      </c>
      <c r="G92" s="172" t="s">
        <v>41</v>
      </c>
      <c r="H92" s="172" t="s">
        <v>42</v>
      </c>
      <c r="I92" s="175" t="s">
        <v>272</v>
      </c>
      <c r="J92" s="194" t="s">
        <v>274</v>
      </c>
      <c r="K92" s="190">
        <v>210.03</v>
      </c>
      <c r="L92" s="190">
        <v>210.03</v>
      </c>
      <c r="M92" s="191"/>
      <c r="N92" s="192"/>
      <c r="O92" s="191"/>
      <c r="P92" s="191"/>
      <c r="Q92" s="203">
        <v>30</v>
      </c>
      <c r="R92" s="191" t="s">
        <v>261</v>
      </c>
      <c r="S92" s="175" t="s">
        <v>240</v>
      </c>
    </row>
    <row r="93" s="155" customFormat="1" ht="316" customHeight="1" spans="1:19">
      <c r="A93" s="104">
        <v>88</v>
      </c>
      <c r="B93" s="170">
        <v>6528252021088</v>
      </c>
      <c r="C93" s="88" t="s">
        <v>70</v>
      </c>
      <c r="D93" s="88" t="s">
        <v>38</v>
      </c>
      <c r="E93" s="171" t="s">
        <v>71</v>
      </c>
      <c r="F93" s="171" t="s">
        <v>40</v>
      </c>
      <c r="G93" s="172" t="s">
        <v>41</v>
      </c>
      <c r="H93" s="172" t="s">
        <v>42</v>
      </c>
      <c r="I93" s="175" t="s">
        <v>272</v>
      </c>
      <c r="J93" s="194" t="s">
        <v>263</v>
      </c>
      <c r="K93" s="195">
        <v>133.15</v>
      </c>
      <c r="L93" s="195">
        <v>133.15</v>
      </c>
      <c r="M93" s="191"/>
      <c r="N93" s="192"/>
      <c r="O93" s="191"/>
      <c r="P93" s="191"/>
      <c r="Q93" s="203">
        <v>30</v>
      </c>
      <c r="R93" s="191" t="s">
        <v>264</v>
      </c>
      <c r="S93" s="175" t="s">
        <v>240</v>
      </c>
    </row>
    <row r="94" s="155" customFormat="1" ht="140" customHeight="1" spans="1:19">
      <c r="A94" s="104">
        <v>89</v>
      </c>
      <c r="B94" s="170">
        <v>6528252021089</v>
      </c>
      <c r="C94" s="89" t="s">
        <v>47</v>
      </c>
      <c r="D94" s="88" t="s">
        <v>38</v>
      </c>
      <c r="E94" s="171" t="s">
        <v>48</v>
      </c>
      <c r="F94" s="171" t="s">
        <v>40</v>
      </c>
      <c r="G94" s="172" t="s">
        <v>41</v>
      </c>
      <c r="H94" s="172" t="s">
        <v>42</v>
      </c>
      <c r="I94" s="175" t="s">
        <v>275</v>
      </c>
      <c r="J94" s="194" t="s">
        <v>276</v>
      </c>
      <c r="K94" s="195">
        <v>171.18</v>
      </c>
      <c r="L94" s="195">
        <v>171.18</v>
      </c>
      <c r="M94" s="191"/>
      <c r="N94" s="192"/>
      <c r="O94" s="191"/>
      <c r="P94" s="191"/>
      <c r="Q94" s="203">
        <v>20</v>
      </c>
      <c r="R94" s="191" t="s">
        <v>277</v>
      </c>
      <c r="S94" s="175" t="s">
        <v>240</v>
      </c>
    </row>
    <row r="95" s="155" customFormat="1" ht="140" customHeight="1" spans="1:19">
      <c r="A95" s="104">
        <v>90</v>
      </c>
      <c r="B95" s="170">
        <v>6528252021090</v>
      </c>
      <c r="C95" s="89" t="s">
        <v>47</v>
      </c>
      <c r="D95" s="88" t="s">
        <v>38</v>
      </c>
      <c r="E95" s="171" t="s">
        <v>48</v>
      </c>
      <c r="F95" s="171" t="s">
        <v>40</v>
      </c>
      <c r="G95" s="172" t="s">
        <v>41</v>
      </c>
      <c r="H95" s="172" t="s">
        <v>42</v>
      </c>
      <c r="I95" s="175" t="s">
        <v>275</v>
      </c>
      <c r="J95" s="194" t="s">
        <v>278</v>
      </c>
      <c r="K95" s="195">
        <v>212.48</v>
      </c>
      <c r="L95" s="195">
        <v>212.48</v>
      </c>
      <c r="M95" s="191"/>
      <c r="N95" s="192"/>
      <c r="O95" s="191"/>
      <c r="P95" s="191"/>
      <c r="Q95" s="203">
        <v>20</v>
      </c>
      <c r="R95" s="191" t="s">
        <v>277</v>
      </c>
      <c r="S95" s="175" t="s">
        <v>240</v>
      </c>
    </row>
    <row r="96" s="155" customFormat="1" ht="140" customHeight="1" spans="1:19">
      <c r="A96" s="104">
        <v>91</v>
      </c>
      <c r="B96" s="170">
        <v>6528252021091</v>
      </c>
      <c r="C96" s="88" t="s">
        <v>98</v>
      </c>
      <c r="D96" s="88" t="s">
        <v>38</v>
      </c>
      <c r="E96" s="171" t="s">
        <v>71</v>
      </c>
      <c r="F96" s="171" t="s">
        <v>40</v>
      </c>
      <c r="G96" s="172" t="s">
        <v>41</v>
      </c>
      <c r="H96" s="172" t="s">
        <v>42</v>
      </c>
      <c r="I96" s="175" t="s">
        <v>279</v>
      </c>
      <c r="J96" s="194" t="s">
        <v>280</v>
      </c>
      <c r="K96" s="195">
        <v>180</v>
      </c>
      <c r="L96" s="195">
        <v>180</v>
      </c>
      <c r="M96" s="191"/>
      <c r="N96" s="192"/>
      <c r="O96" s="191"/>
      <c r="P96" s="191"/>
      <c r="Q96" s="203">
        <v>60</v>
      </c>
      <c r="R96" s="191" t="s">
        <v>255</v>
      </c>
      <c r="S96" s="175" t="s">
        <v>240</v>
      </c>
    </row>
    <row r="97" s="155" customFormat="1" ht="140" customHeight="1" spans="1:19">
      <c r="A97" s="104">
        <v>92</v>
      </c>
      <c r="B97" s="170">
        <v>6528252021092</v>
      </c>
      <c r="C97" s="45" t="s">
        <v>281</v>
      </c>
      <c r="D97" s="204" t="s">
        <v>38</v>
      </c>
      <c r="E97" s="175" t="s">
        <v>116</v>
      </c>
      <c r="F97" s="175" t="s">
        <v>35</v>
      </c>
      <c r="G97" s="172" t="s">
        <v>41</v>
      </c>
      <c r="H97" s="172" t="s">
        <v>42</v>
      </c>
      <c r="I97" s="175" t="s">
        <v>237</v>
      </c>
      <c r="J97" s="194" t="s">
        <v>282</v>
      </c>
      <c r="K97" s="191">
        <v>289.6</v>
      </c>
      <c r="L97" s="191">
        <v>289.6</v>
      </c>
      <c r="M97" s="191"/>
      <c r="N97" s="192"/>
      <c r="O97" s="191"/>
      <c r="P97" s="191"/>
      <c r="Q97" s="203">
        <v>10</v>
      </c>
      <c r="R97" s="191" t="s">
        <v>283</v>
      </c>
      <c r="S97" s="175" t="s">
        <v>240</v>
      </c>
    </row>
    <row r="98" s="155" customFormat="1" ht="140" customHeight="1" spans="1:19">
      <c r="A98" s="104">
        <v>93</v>
      </c>
      <c r="B98" s="170">
        <v>6528252021093</v>
      </c>
      <c r="C98" s="45" t="s">
        <v>281</v>
      </c>
      <c r="D98" s="204" t="s">
        <v>38</v>
      </c>
      <c r="E98" s="175" t="s">
        <v>116</v>
      </c>
      <c r="F98" s="175" t="s">
        <v>35</v>
      </c>
      <c r="G98" s="172" t="s">
        <v>41</v>
      </c>
      <c r="H98" s="172" t="s">
        <v>42</v>
      </c>
      <c r="I98" s="175" t="s">
        <v>284</v>
      </c>
      <c r="J98" s="194" t="s">
        <v>285</v>
      </c>
      <c r="K98" s="191">
        <v>280</v>
      </c>
      <c r="L98" s="191">
        <v>280</v>
      </c>
      <c r="M98" s="191"/>
      <c r="N98" s="192"/>
      <c r="O98" s="191"/>
      <c r="P98" s="191"/>
      <c r="Q98" s="203">
        <v>10</v>
      </c>
      <c r="R98" s="191" t="s">
        <v>286</v>
      </c>
      <c r="S98" s="175" t="s">
        <v>130</v>
      </c>
    </row>
    <row r="99" s="155" customFormat="1" ht="140" customHeight="1" spans="1:19">
      <c r="A99" s="104">
        <v>94</v>
      </c>
      <c r="B99" s="170">
        <v>6528252021094</v>
      </c>
      <c r="C99" s="45" t="s">
        <v>281</v>
      </c>
      <c r="D99" s="204" t="s">
        <v>38</v>
      </c>
      <c r="E99" s="175" t="s">
        <v>116</v>
      </c>
      <c r="F99" s="175" t="s">
        <v>35</v>
      </c>
      <c r="G99" s="172" t="s">
        <v>41</v>
      </c>
      <c r="H99" s="172" t="s">
        <v>42</v>
      </c>
      <c r="I99" s="175" t="s">
        <v>284</v>
      </c>
      <c r="J99" s="194" t="s">
        <v>287</v>
      </c>
      <c r="K99" s="191">
        <v>60</v>
      </c>
      <c r="L99" s="191">
        <v>60</v>
      </c>
      <c r="M99" s="191"/>
      <c r="N99" s="192"/>
      <c r="O99" s="191"/>
      <c r="P99" s="191"/>
      <c r="Q99" s="203">
        <v>10</v>
      </c>
      <c r="R99" s="191" t="s">
        <v>286</v>
      </c>
      <c r="S99" s="175" t="s">
        <v>130</v>
      </c>
    </row>
    <row r="100" s="155" customFormat="1" ht="140" customHeight="1" spans="1:19">
      <c r="A100" s="104">
        <v>95</v>
      </c>
      <c r="B100" s="170">
        <v>6528252021095</v>
      </c>
      <c r="C100" s="88" t="s">
        <v>126</v>
      </c>
      <c r="D100" s="88" t="s">
        <v>38</v>
      </c>
      <c r="E100" s="171" t="s">
        <v>71</v>
      </c>
      <c r="F100" s="171" t="s">
        <v>40</v>
      </c>
      <c r="G100" s="172" t="s">
        <v>41</v>
      </c>
      <c r="H100" s="172" t="s">
        <v>42</v>
      </c>
      <c r="I100" s="175" t="s">
        <v>288</v>
      </c>
      <c r="J100" s="194" t="s">
        <v>289</v>
      </c>
      <c r="K100" s="195">
        <v>55.6</v>
      </c>
      <c r="L100" s="195">
        <v>55.6</v>
      </c>
      <c r="M100" s="191"/>
      <c r="N100" s="192"/>
      <c r="O100" s="191"/>
      <c r="P100" s="191"/>
      <c r="Q100" s="203">
        <v>21</v>
      </c>
      <c r="R100" s="191" t="s">
        <v>290</v>
      </c>
      <c r="S100" s="175" t="s">
        <v>291</v>
      </c>
    </row>
    <row r="101" s="155" customFormat="1" ht="140" customHeight="1" spans="1:19">
      <c r="A101" s="104">
        <v>96</v>
      </c>
      <c r="B101" s="170">
        <v>6528252021096</v>
      </c>
      <c r="C101" s="88" t="s">
        <v>292</v>
      </c>
      <c r="D101" s="88" t="s">
        <v>38</v>
      </c>
      <c r="E101" s="175" t="s">
        <v>189</v>
      </c>
      <c r="F101" s="175" t="s">
        <v>35</v>
      </c>
      <c r="G101" s="172" t="s">
        <v>41</v>
      </c>
      <c r="H101" s="172" t="s">
        <v>42</v>
      </c>
      <c r="I101" s="175" t="s">
        <v>288</v>
      </c>
      <c r="J101" s="194" t="s">
        <v>293</v>
      </c>
      <c r="K101" s="195">
        <v>33</v>
      </c>
      <c r="L101" s="195">
        <v>33</v>
      </c>
      <c r="M101" s="191"/>
      <c r="N101" s="192"/>
      <c r="O101" s="191"/>
      <c r="P101" s="191"/>
      <c r="Q101" s="203">
        <v>21</v>
      </c>
      <c r="R101" s="191" t="s">
        <v>294</v>
      </c>
      <c r="S101" s="175" t="s">
        <v>291</v>
      </c>
    </row>
    <row r="102" s="155" customFormat="1" ht="140" customHeight="1" spans="1:19">
      <c r="A102" s="104">
        <v>97</v>
      </c>
      <c r="B102" s="170">
        <v>6528252021097</v>
      </c>
      <c r="C102" s="88" t="s">
        <v>98</v>
      </c>
      <c r="D102" s="88" t="s">
        <v>38</v>
      </c>
      <c r="E102" s="171" t="s">
        <v>71</v>
      </c>
      <c r="F102" s="171" t="s">
        <v>40</v>
      </c>
      <c r="G102" s="172" t="s">
        <v>41</v>
      </c>
      <c r="H102" s="172" t="s">
        <v>42</v>
      </c>
      <c r="I102" s="175" t="s">
        <v>288</v>
      </c>
      <c r="J102" s="194" t="s">
        <v>295</v>
      </c>
      <c r="K102" s="195">
        <v>156</v>
      </c>
      <c r="L102" s="195">
        <v>156</v>
      </c>
      <c r="M102" s="191"/>
      <c r="N102" s="192"/>
      <c r="O102" s="191"/>
      <c r="P102" s="191"/>
      <c r="Q102" s="203">
        <v>30</v>
      </c>
      <c r="R102" s="191" t="s">
        <v>207</v>
      </c>
      <c r="S102" s="175" t="s">
        <v>291</v>
      </c>
    </row>
    <row r="103" s="155" customFormat="1" ht="140" customHeight="1" spans="1:19">
      <c r="A103" s="104">
        <v>98</v>
      </c>
      <c r="B103" s="170">
        <v>6528252021098</v>
      </c>
      <c r="C103" s="88" t="s">
        <v>296</v>
      </c>
      <c r="D103" s="88" t="s">
        <v>38</v>
      </c>
      <c r="E103" s="175" t="s">
        <v>111</v>
      </c>
      <c r="F103" s="175" t="s">
        <v>40</v>
      </c>
      <c r="G103" s="172" t="s">
        <v>41</v>
      </c>
      <c r="H103" s="172" t="s">
        <v>42</v>
      </c>
      <c r="I103" s="175" t="s">
        <v>297</v>
      </c>
      <c r="J103" s="194" t="s">
        <v>298</v>
      </c>
      <c r="K103" s="195">
        <v>7.1</v>
      </c>
      <c r="L103" s="195">
        <v>7.1</v>
      </c>
      <c r="M103" s="191"/>
      <c r="N103" s="192"/>
      <c r="O103" s="191"/>
      <c r="P103" s="191"/>
      <c r="Q103" s="203">
        <v>145</v>
      </c>
      <c r="R103" s="191" t="s">
        <v>299</v>
      </c>
      <c r="S103" s="175" t="s">
        <v>291</v>
      </c>
    </row>
    <row r="104" s="155" customFormat="1" ht="140" customHeight="1" spans="1:19">
      <c r="A104" s="104">
        <v>99</v>
      </c>
      <c r="B104" s="170">
        <v>6528252021099</v>
      </c>
      <c r="C104" s="88" t="s">
        <v>300</v>
      </c>
      <c r="D104" s="88" t="s">
        <v>38</v>
      </c>
      <c r="E104" s="171" t="s">
        <v>92</v>
      </c>
      <c r="F104" s="171" t="s">
        <v>35</v>
      </c>
      <c r="G104" s="172" t="s">
        <v>41</v>
      </c>
      <c r="H104" s="172" t="s">
        <v>42</v>
      </c>
      <c r="I104" s="175" t="s">
        <v>301</v>
      </c>
      <c r="J104" s="194" t="s">
        <v>302</v>
      </c>
      <c r="K104" s="195">
        <v>16</v>
      </c>
      <c r="L104" s="195">
        <v>16</v>
      </c>
      <c r="M104" s="191"/>
      <c r="N104" s="192"/>
      <c r="O104" s="191"/>
      <c r="P104" s="191"/>
      <c r="Q104" s="203">
        <v>20</v>
      </c>
      <c r="R104" s="191" t="s">
        <v>303</v>
      </c>
      <c r="S104" s="175" t="s">
        <v>291</v>
      </c>
    </row>
    <row r="105" s="155" customFormat="1" ht="163" customHeight="1" spans="1:19">
      <c r="A105" s="104">
        <v>100</v>
      </c>
      <c r="B105" s="170">
        <v>6528252021100</v>
      </c>
      <c r="C105" s="88" t="s">
        <v>300</v>
      </c>
      <c r="D105" s="88" t="s">
        <v>38</v>
      </c>
      <c r="E105" s="171" t="s">
        <v>92</v>
      </c>
      <c r="F105" s="171" t="s">
        <v>35</v>
      </c>
      <c r="G105" s="172" t="s">
        <v>41</v>
      </c>
      <c r="H105" s="172" t="s">
        <v>42</v>
      </c>
      <c r="I105" s="175" t="s">
        <v>301</v>
      </c>
      <c r="J105" s="194" t="s">
        <v>304</v>
      </c>
      <c r="K105" s="195">
        <v>55.2</v>
      </c>
      <c r="L105" s="195">
        <v>55.2</v>
      </c>
      <c r="M105" s="191"/>
      <c r="N105" s="192"/>
      <c r="O105" s="191"/>
      <c r="P105" s="191"/>
      <c r="Q105" s="203">
        <v>100</v>
      </c>
      <c r="R105" s="191" t="s">
        <v>305</v>
      </c>
      <c r="S105" s="175" t="s">
        <v>291</v>
      </c>
    </row>
    <row r="106" s="155" customFormat="1" ht="140" customHeight="1" spans="1:19">
      <c r="A106" s="104">
        <v>101</v>
      </c>
      <c r="B106" s="170">
        <v>6528252021101</v>
      </c>
      <c r="C106" s="89" t="s">
        <v>47</v>
      </c>
      <c r="D106" s="88" t="s">
        <v>38</v>
      </c>
      <c r="E106" s="171" t="s">
        <v>48</v>
      </c>
      <c r="F106" s="171" t="s">
        <v>40</v>
      </c>
      <c r="G106" s="172" t="s">
        <v>41</v>
      </c>
      <c r="H106" s="172" t="s">
        <v>42</v>
      </c>
      <c r="I106" s="175" t="s">
        <v>301</v>
      </c>
      <c r="J106" s="194" t="s">
        <v>306</v>
      </c>
      <c r="K106" s="195">
        <v>81.55</v>
      </c>
      <c r="L106" s="195">
        <v>81.55</v>
      </c>
      <c r="M106" s="191"/>
      <c r="N106" s="192"/>
      <c r="O106" s="191"/>
      <c r="P106" s="191"/>
      <c r="Q106" s="203">
        <v>45</v>
      </c>
      <c r="R106" s="191" t="s">
        <v>307</v>
      </c>
      <c r="S106" s="175" t="s">
        <v>291</v>
      </c>
    </row>
    <row r="107" s="155" customFormat="1" ht="140" customHeight="1" spans="1:19">
      <c r="A107" s="104">
        <v>102</v>
      </c>
      <c r="B107" s="170">
        <v>6528252021102</v>
      </c>
      <c r="C107" s="88" t="s">
        <v>292</v>
      </c>
      <c r="D107" s="88" t="s">
        <v>38</v>
      </c>
      <c r="E107" s="175" t="s">
        <v>189</v>
      </c>
      <c r="F107" s="175" t="s">
        <v>35</v>
      </c>
      <c r="G107" s="172" t="s">
        <v>41</v>
      </c>
      <c r="H107" s="172" t="s">
        <v>42</v>
      </c>
      <c r="I107" s="175" t="s">
        <v>301</v>
      </c>
      <c r="J107" s="194" t="s">
        <v>308</v>
      </c>
      <c r="K107" s="195">
        <v>90</v>
      </c>
      <c r="L107" s="195">
        <v>90</v>
      </c>
      <c r="M107" s="191"/>
      <c r="N107" s="192"/>
      <c r="O107" s="191"/>
      <c r="P107" s="191"/>
      <c r="Q107" s="203">
        <v>30</v>
      </c>
      <c r="R107" s="191" t="s">
        <v>294</v>
      </c>
      <c r="S107" s="175" t="s">
        <v>291</v>
      </c>
    </row>
    <row r="108" s="155" customFormat="1" ht="140" customHeight="1" spans="1:19">
      <c r="A108" s="104">
        <v>103</v>
      </c>
      <c r="B108" s="170">
        <v>6528252021103</v>
      </c>
      <c r="C108" s="88" t="s">
        <v>98</v>
      </c>
      <c r="D108" s="88" t="s">
        <v>38</v>
      </c>
      <c r="E108" s="171" t="s">
        <v>71</v>
      </c>
      <c r="F108" s="171" t="s">
        <v>40</v>
      </c>
      <c r="G108" s="172" t="s">
        <v>41</v>
      </c>
      <c r="H108" s="172" t="s">
        <v>42</v>
      </c>
      <c r="I108" s="175" t="s">
        <v>301</v>
      </c>
      <c r="J108" s="194" t="s">
        <v>295</v>
      </c>
      <c r="K108" s="195">
        <v>156</v>
      </c>
      <c r="L108" s="195">
        <v>156</v>
      </c>
      <c r="M108" s="191"/>
      <c r="N108" s="192"/>
      <c r="O108" s="191"/>
      <c r="P108" s="191"/>
      <c r="Q108" s="203">
        <v>76</v>
      </c>
      <c r="R108" s="191" t="s">
        <v>207</v>
      </c>
      <c r="S108" s="175" t="s">
        <v>291</v>
      </c>
    </row>
    <row r="109" s="155" customFormat="1" ht="140" customHeight="1" spans="1:19">
      <c r="A109" s="104">
        <v>104</v>
      </c>
      <c r="B109" s="170">
        <v>6528252021104</v>
      </c>
      <c r="C109" s="88" t="s">
        <v>300</v>
      </c>
      <c r="D109" s="88" t="s">
        <v>38</v>
      </c>
      <c r="E109" s="171" t="s">
        <v>92</v>
      </c>
      <c r="F109" s="171" t="s">
        <v>35</v>
      </c>
      <c r="G109" s="172" t="s">
        <v>41</v>
      </c>
      <c r="H109" s="172" t="s">
        <v>42</v>
      </c>
      <c r="I109" s="175" t="s">
        <v>309</v>
      </c>
      <c r="J109" s="194" t="s">
        <v>310</v>
      </c>
      <c r="K109" s="195">
        <v>8.2</v>
      </c>
      <c r="L109" s="195">
        <v>8.2</v>
      </c>
      <c r="M109" s="191"/>
      <c r="N109" s="192"/>
      <c r="O109" s="191"/>
      <c r="P109" s="191"/>
      <c r="Q109" s="203">
        <v>20</v>
      </c>
      <c r="R109" s="191" t="s">
        <v>311</v>
      </c>
      <c r="S109" s="175" t="s">
        <v>291</v>
      </c>
    </row>
    <row r="110" s="155" customFormat="1" ht="140" customHeight="1" spans="1:19">
      <c r="A110" s="104">
        <v>105</v>
      </c>
      <c r="B110" s="170">
        <v>6528252021105</v>
      </c>
      <c r="C110" s="89" t="s">
        <v>47</v>
      </c>
      <c r="D110" s="88" t="s">
        <v>38</v>
      </c>
      <c r="E110" s="171" t="s">
        <v>48</v>
      </c>
      <c r="F110" s="171" t="s">
        <v>40</v>
      </c>
      <c r="G110" s="172" t="s">
        <v>41</v>
      </c>
      <c r="H110" s="172" t="s">
        <v>42</v>
      </c>
      <c r="I110" s="175" t="s">
        <v>309</v>
      </c>
      <c r="J110" s="194" t="s">
        <v>312</v>
      </c>
      <c r="K110" s="195">
        <v>140</v>
      </c>
      <c r="L110" s="195">
        <v>140</v>
      </c>
      <c r="M110" s="191"/>
      <c r="N110" s="192"/>
      <c r="O110" s="191"/>
      <c r="P110" s="191"/>
      <c r="Q110" s="203">
        <v>40</v>
      </c>
      <c r="R110" s="191" t="s">
        <v>307</v>
      </c>
      <c r="S110" s="175" t="s">
        <v>291</v>
      </c>
    </row>
    <row r="111" s="155" customFormat="1" ht="140" customHeight="1" spans="1:19">
      <c r="A111" s="104">
        <v>106</v>
      </c>
      <c r="B111" s="170">
        <v>6528252021106</v>
      </c>
      <c r="C111" s="88" t="s">
        <v>98</v>
      </c>
      <c r="D111" s="88" t="s">
        <v>38</v>
      </c>
      <c r="E111" s="171" t="s">
        <v>71</v>
      </c>
      <c r="F111" s="171" t="s">
        <v>40</v>
      </c>
      <c r="G111" s="172" t="s">
        <v>41</v>
      </c>
      <c r="H111" s="172" t="s">
        <v>42</v>
      </c>
      <c r="I111" s="175" t="s">
        <v>309</v>
      </c>
      <c r="J111" s="194" t="s">
        <v>295</v>
      </c>
      <c r="K111" s="195">
        <v>156</v>
      </c>
      <c r="L111" s="195">
        <v>156</v>
      </c>
      <c r="M111" s="191"/>
      <c r="N111" s="192"/>
      <c r="O111" s="191"/>
      <c r="P111" s="191"/>
      <c r="Q111" s="203">
        <v>35</v>
      </c>
      <c r="R111" s="191" t="s">
        <v>207</v>
      </c>
      <c r="S111" s="175" t="s">
        <v>291</v>
      </c>
    </row>
    <row r="112" s="155" customFormat="1" ht="273" customHeight="1" spans="1:19">
      <c r="A112" s="104">
        <v>107</v>
      </c>
      <c r="B112" s="170">
        <v>6528252021107</v>
      </c>
      <c r="C112" s="88" t="s">
        <v>84</v>
      </c>
      <c r="D112" s="88" t="s">
        <v>38</v>
      </c>
      <c r="E112" s="171" t="s">
        <v>71</v>
      </c>
      <c r="F112" s="171" t="s">
        <v>40</v>
      </c>
      <c r="G112" s="172" t="s">
        <v>41</v>
      </c>
      <c r="H112" s="172" t="s">
        <v>42</v>
      </c>
      <c r="I112" s="175" t="s">
        <v>313</v>
      </c>
      <c r="J112" s="194" t="s">
        <v>314</v>
      </c>
      <c r="K112" s="195">
        <v>197.6</v>
      </c>
      <c r="L112" s="195">
        <v>197.6</v>
      </c>
      <c r="M112" s="191"/>
      <c r="N112" s="192"/>
      <c r="O112" s="191"/>
      <c r="P112" s="191"/>
      <c r="Q112" s="203">
        <v>40</v>
      </c>
      <c r="R112" s="191" t="s">
        <v>315</v>
      </c>
      <c r="S112" s="175" t="s">
        <v>291</v>
      </c>
    </row>
    <row r="113" s="155" customFormat="1" ht="140" customHeight="1" spans="1:19">
      <c r="A113" s="104">
        <v>108</v>
      </c>
      <c r="B113" s="170">
        <v>6528252021108</v>
      </c>
      <c r="C113" s="88" t="s">
        <v>84</v>
      </c>
      <c r="D113" s="88" t="s">
        <v>38</v>
      </c>
      <c r="E113" s="171" t="s">
        <v>71</v>
      </c>
      <c r="F113" s="171" t="s">
        <v>40</v>
      </c>
      <c r="G113" s="172" t="s">
        <v>41</v>
      </c>
      <c r="H113" s="172" t="s">
        <v>42</v>
      </c>
      <c r="I113" s="175" t="s">
        <v>313</v>
      </c>
      <c r="J113" s="194" t="s">
        <v>316</v>
      </c>
      <c r="K113" s="195">
        <v>25</v>
      </c>
      <c r="L113" s="195">
        <v>25</v>
      </c>
      <c r="M113" s="191"/>
      <c r="N113" s="192"/>
      <c r="O113" s="191"/>
      <c r="P113" s="191"/>
      <c r="Q113" s="203">
        <v>40</v>
      </c>
      <c r="R113" s="191" t="s">
        <v>315</v>
      </c>
      <c r="S113" s="175" t="s">
        <v>291</v>
      </c>
    </row>
    <row r="114" s="155" customFormat="1" ht="230" customHeight="1" spans="1:19">
      <c r="A114" s="104">
        <v>109</v>
      </c>
      <c r="B114" s="170">
        <v>6528252021109</v>
      </c>
      <c r="C114" s="88" t="s">
        <v>70</v>
      </c>
      <c r="D114" s="88" t="s">
        <v>38</v>
      </c>
      <c r="E114" s="171" t="s">
        <v>71</v>
      </c>
      <c r="F114" s="171" t="s">
        <v>40</v>
      </c>
      <c r="G114" s="172" t="s">
        <v>41</v>
      </c>
      <c r="H114" s="172" t="s">
        <v>42</v>
      </c>
      <c r="I114" s="175" t="s">
        <v>313</v>
      </c>
      <c r="J114" s="194" t="s">
        <v>317</v>
      </c>
      <c r="K114" s="195">
        <v>65.8</v>
      </c>
      <c r="L114" s="195">
        <v>65.8</v>
      </c>
      <c r="M114" s="191"/>
      <c r="N114" s="192"/>
      <c r="O114" s="191"/>
      <c r="P114" s="191"/>
      <c r="Q114" s="203">
        <v>40</v>
      </c>
      <c r="R114" s="191" t="s">
        <v>315</v>
      </c>
      <c r="S114" s="175" t="s">
        <v>291</v>
      </c>
    </row>
    <row r="115" s="155" customFormat="1" ht="140" customHeight="1" spans="1:19">
      <c r="A115" s="104">
        <v>110</v>
      </c>
      <c r="B115" s="170">
        <v>6528252021110</v>
      </c>
      <c r="C115" s="88" t="s">
        <v>84</v>
      </c>
      <c r="D115" s="88" t="s">
        <v>38</v>
      </c>
      <c r="E115" s="171" t="s">
        <v>71</v>
      </c>
      <c r="F115" s="171" t="s">
        <v>40</v>
      </c>
      <c r="G115" s="172" t="s">
        <v>41</v>
      </c>
      <c r="H115" s="172" t="s">
        <v>42</v>
      </c>
      <c r="I115" s="175" t="s">
        <v>313</v>
      </c>
      <c r="J115" s="194" t="s">
        <v>318</v>
      </c>
      <c r="K115" s="195">
        <v>108</v>
      </c>
      <c r="L115" s="195">
        <v>108</v>
      </c>
      <c r="M115" s="191"/>
      <c r="N115" s="192"/>
      <c r="O115" s="191"/>
      <c r="P115" s="191"/>
      <c r="Q115" s="203">
        <v>92</v>
      </c>
      <c r="R115" s="191" t="s">
        <v>315</v>
      </c>
      <c r="S115" s="175" t="s">
        <v>291</v>
      </c>
    </row>
    <row r="116" s="155" customFormat="1" ht="140" customHeight="1" spans="1:19">
      <c r="A116" s="104">
        <v>111</v>
      </c>
      <c r="B116" s="170">
        <v>6528252021111</v>
      </c>
      <c r="C116" s="89" t="s">
        <v>47</v>
      </c>
      <c r="D116" s="88" t="s">
        <v>38</v>
      </c>
      <c r="E116" s="171" t="s">
        <v>48</v>
      </c>
      <c r="F116" s="171" t="s">
        <v>40</v>
      </c>
      <c r="G116" s="172" t="s">
        <v>41</v>
      </c>
      <c r="H116" s="172" t="s">
        <v>42</v>
      </c>
      <c r="I116" s="175" t="s">
        <v>313</v>
      </c>
      <c r="J116" s="194" t="s">
        <v>319</v>
      </c>
      <c r="K116" s="195">
        <v>163.5</v>
      </c>
      <c r="L116" s="195">
        <v>163.5</v>
      </c>
      <c r="M116" s="191"/>
      <c r="N116" s="192"/>
      <c r="O116" s="191"/>
      <c r="P116" s="191"/>
      <c r="Q116" s="203">
        <v>114</v>
      </c>
      <c r="R116" s="191" t="s">
        <v>307</v>
      </c>
      <c r="S116" s="175" t="s">
        <v>291</v>
      </c>
    </row>
    <row r="117" s="155" customFormat="1" ht="140" customHeight="1" spans="1:19">
      <c r="A117" s="104">
        <v>112</v>
      </c>
      <c r="B117" s="170">
        <v>6528252021112</v>
      </c>
      <c r="C117" s="88" t="s">
        <v>300</v>
      </c>
      <c r="D117" s="88" t="s">
        <v>38</v>
      </c>
      <c r="E117" s="171" t="s">
        <v>92</v>
      </c>
      <c r="F117" s="171" t="s">
        <v>35</v>
      </c>
      <c r="G117" s="172" t="s">
        <v>41</v>
      </c>
      <c r="H117" s="172" t="s">
        <v>42</v>
      </c>
      <c r="I117" s="175" t="s">
        <v>320</v>
      </c>
      <c r="J117" s="194" t="s">
        <v>321</v>
      </c>
      <c r="K117" s="195">
        <v>16</v>
      </c>
      <c r="L117" s="195">
        <v>16</v>
      </c>
      <c r="M117" s="191"/>
      <c r="N117" s="192"/>
      <c r="O117" s="191"/>
      <c r="P117" s="191"/>
      <c r="Q117" s="203">
        <v>26</v>
      </c>
      <c r="R117" s="191" t="s">
        <v>322</v>
      </c>
      <c r="S117" s="175" t="s">
        <v>291</v>
      </c>
    </row>
    <row r="118" s="155" customFormat="1" ht="140" customHeight="1" spans="1:19">
      <c r="A118" s="104">
        <v>113</v>
      </c>
      <c r="B118" s="170">
        <v>6528252021113</v>
      </c>
      <c r="C118" s="174" t="s">
        <v>95</v>
      </c>
      <c r="D118" s="88" t="s">
        <v>38</v>
      </c>
      <c r="E118" s="171" t="s">
        <v>71</v>
      </c>
      <c r="F118" s="171" t="s">
        <v>40</v>
      </c>
      <c r="G118" s="172" t="s">
        <v>41</v>
      </c>
      <c r="H118" s="172" t="s">
        <v>42</v>
      </c>
      <c r="I118" s="175" t="s">
        <v>320</v>
      </c>
      <c r="J118" s="194" t="s">
        <v>323</v>
      </c>
      <c r="K118" s="195">
        <v>45</v>
      </c>
      <c r="L118" s="195">
        <v>45</v>
      </c>
      <c r="M118" s="191"/>
      <c r="N118" s="192"/>
      <c r="O118" s="191"/>
      <c r="P118" s="191"/>
      <c r="Q118" s="203">
        <v>67</v>
      </c>
      <c r="R118" s="191" t="s">
        <v>324</v>
      </c>
      <c r="S118" s="175" t="s">
        <v>291</v>
      </c>
    </row>
    <row r="119" s="155" customFormat="1" ht="140" customHeight="1" spans="1:19">
      <c r="A119" s="104">
        <v>114</v>
      </c>
      <c r="B119" s="170">
        <v>6528252021114</v>
      </c>
      <c r="C119" s="88" t="s">
        <v>126</v>
      </c>
      <c r="D119" s="88" t="s">
        <v>38</v>
      </c>
      <c r="E119" s="171" t="s">
        <v>71</v>
      </c>
      <c r="F119" s="171" t="s">
        <v>40</v>
      </c>
      <c r="G119" s="172" t="s">
        <v>41</v>
      </c>
      <c r="H119" s="172" t="s">
        <v>42</v>
      </c>
      <c r="I119" s="175" t="s">
        <v>320</v>
      </c>
      <c r="J119" s="194" t="s">
        <v>325</v>
      </c>
      <c r="K119" s="195">
        <v>159</v>
      </c>
      <c r="L119" s="195">
        <v>159</v>
      </c>
      <c r="M119" s="191"/>
      <c r="N119" s="192"/>
      <c r="O119" s="191"/>
      <c r="P119" s="191"/>
      <c r="Q119" s="203">
        <v>60</v>
      </c>
      <c r="R119" s="191" t="s">
        <v>326</v>
      </c>
      <c r="S119" s="175" t="s">
        <v>291</v>
      </c>
    </row>
    <row r="120" s="155" customFormat="1" ht="140" customHeight="1" spans="1:19">
      <c r="A120" s="104">
        <v>115</v>
      </c>
      <c r="B120" s="170">
        <v>6528252021116</v>
      </c>
      <c r="C120" s="88" t="s">
        <v>292</v>
      </c>
      <c r="D120" s="88" t="s">
        <v>38</v>
      </c>
      <c r="E120" s="175" t="s">
        <v>189</v>
      </c>
      <c r="F120" s="175" t="s">
        <v>35</v>
      </c>
      <c r="G120" s="172" t="s">
        <v>41</v>
      </c>
      <c r="H120" s="172" t="s">
        <v>42</v>
      </c>
      <c r="I120" s="175" t="s">
        <v>320</v>
      </c>
      <c r="J120" s="194" t="s">
        <v>327</v>
      </c>
      <c r="K120" s="195">
        <v>33</v>
      </c>
      <c r="L120" s="195">
        <v>33</v>
      </c>
      <c r="M120" s="191"/>
      <c r="N120" s="192"/>
      <c r="O120" s="191"/>
      <c r="P120" s="191"/>
      <c r="Q120" s="203">
        <v>25</v>
      </c>
      <c r="R120" s="191" t="s">
        <v>294</v>
      </c>
      <c r="S120" s="175" t="s">
        <v>291</v>
      </c>
    </row>
    <row r="121" s="155" customFormat="1" ht="140" customHeight="1" spans="1:19">
      <c r="A121" s="104">
        <v>116</v>
      </c>
      <c r="B121" s="170">
        <v>6528252021117</v>
      </c>
      <c r="C121" s="88" t="s">
        <v>98</v>
      </c>
      <c r="D121" s="88" t="s">
        <v>38</v>
      </c>
      <c r="E121" s="171" t="s">
        <v>71</v>
      </c>
      <c r="F121" s="171" t="s">
        <v>40</v>
      </c>
      <c r="G121" s="172" t="s">
        <v>41</v>
      </c>
      <c r="H121" s="172" t="s">
        <v>42</v>
      </c>
      <c r="I121" s="175" t="s">
        <v>320</v>
      </c>
      <c r="J121" s="194" t="s">
        <v>295</v>
      </c>
      <c r="K121" s="195">
        <v>156</v>
      </c>
      <c r="L121" s="195">
        <v>156</v>
      </c>
      <c r="M121" s="191"/>
      <c r="N121" s="192"/>
      <c r="O121" s="191"/>
      <c r="P121" s="191"/>
      <c r="Q121" s="203">
        <v>85</v>
      </c>
      <c r="R121" s="191" t="s">
        <v>207</v>
      </c>
      <c r="S121" s="175" t="s">
        <v>291</v>
      </c>
    </row>
    <row r="122" s="155" customFormat="1" ht="201" customHeight="1" spans="1:19">
      <c r="A122" s="104">
        <v>117</v>
      </c>
      <c r="B122" s="170">
        <v>6528252021118</v>
      </c>
      <c r="C122" s="88" t="s">
        <v>70</v>
      </c>
      <c r="D122" s="88" t="s">
        <v>38</v>
      </c>
      <c r="E122" s="171" t="s">
        <v>71</v>
      </c>
      <c r="F122" s="171" t="s">
        <v>40</v>
      </c>
      <c r="G122" s="172" t="s">
        <v>41</v>
      </c>
      <c r="H122" s="172" t="s">
        <v>42</v>
      </c>
      <c r="I122" s="175" t="s">
        <v>328</v>
      </c>
      <c r="J122" s="194" t="s">
        <v>329</v>
      </c>
      <c r="K122" s="195">
        <v>56.8</v>
      </c>
      <c r="L122" s="195">
        <v>56.8</v>
      </c>
      <c r="M122" s="191"/>
      <c r="N122" s="192"/>
      <c r="O122" s="191"/>
      <c r="P122" s="191"/>
      <c r="Q122" s="203">
        <v>120</v>
      </c>
      <c r="R122" s="191" t="s">
        <v>315</v>
      </c>
      <c r="S122" s="175" t="s">
        <v>291</v>
      </c>
    </row>
    <row r="123" s="155" customFormat="1" ht="140" customHeight="1" spans="1:19">
      <c r="A123" s="104">
        <v>118</v>
      </c>
      <c r="B123" s="170">
        <v>6528252021119</v>
      </c>
      <c r="C123" s="89" t="s">
        <v>47</v>
      </c>
      <c r="D123" s="88" t="s">
        <v>38</v>
      </c>
      <c r="E123" s="171" t="s">
        <v>48</v>
      </c>
      <c r="F123" s="171" t="s">
        <v>40</v>
      </c>
      <c r="G123" s="172" t="s">
        <v>41</v>
      </c>
      <c r="H123" s="172" t="s">
        <v>42</v>
      </c>
      <c r="I123" s="175" t="s">
        <v>330</v>
      </c>
      <c r="J123" s="194" t="s">
        <v>331</v>
      </c>
      <c r="K123" s="195">
        <v>159</v>
      </c>
      <c r="L123" s="195">
        <v>159</v>
      </c>
      <c r="M123" s="191"/>
      <c r="N123" s="192"/>
      <c r="O123" s="191"/>
      <c r="P123" s="191"/>
      <c r="Q123" s="203">
        <v>22</v>
      </c>
      <c r="R123" s="191" t="s">
        <v>307</v>
      </c>
      <c r="S123" s="175" t="s">
        <v>291</v>
      </c>
    </row>
    <row r="124" s="155" customFormat="1" ht="140" customHeight="1" spans="1:19">
      <c r="A124" s="104">
        <v>119</v>
      </c>
      <c r="B124" s="170">
        <v>6528252021120</v>
      </c>
      <c r="C124" s="88" t="s">
        <v>98</v>
      </c>
      <c r="D124" s="88" t="s">
        <v>38</v>
      </c>
      <c r="E124" s="171" t="s">
        <v>71</v>
      </c>
      <c r="F124" s="171" t="s">
        <v>40</v>
      </c>
      <c r="G124" s="172" t="s">
        <v>41</v>
      </c>
      <c r="H124" s="172" t="s">
        <v>42</v>
      </c>
      <c r="I124" s="175" t="s">
        <v>330</v>
      </c>
      <c r="J124" s="194" t="s">
        <v>295</v>
      </c>
      <c r="K124" s="195">
        <v>156</v>
      </c>
      <c r="L124" s="195">
        <v>156</v>
      </c>
      <c r="M124" s="191"/>
      <c r="N124" s="192"/>
      <c r="O124" s="191"/>
      <c r="P124" s="191"/>
      <c r="Q124" s="203">
        <v>60</v>
      </c>
      <c r="R124" s="191" t="s">
        <v>207</v>
      </c>
      <c r="S124" s="175" t="s">
        <v>291</v>
      </c>
    </row>
    <row r="125" s="155" customFormat="1" ht="140" customHeight="1" spans="1:19">
      <c r="A125" s="104">
        <v>120</v>
      </c>
      <c r="B125" s="170">
        <v>6528252021121</v>
      </c>
      <c r="C125" s="88" t="s">
        <v>148</v>
      </c>
      <c r="D125" s="88" t="s">
        <v>38</v>
      </c>
      <c r="E125" s="171" t="s">
        <v>48</v>
      </c>
      <c r="F125" s="171" t="s">
        <v>40</v>
      </c>
      <c r="G125" s="172" t="s">
        <v>41</v>
      </c>
      <c r="H125" s="172" t="s">
        <v>42</v>
      </c>
      <c r="I125" s="175" t="s">
        <v>332</v>
      </c>
      <c r="J125" s="194" t="s">
        <v>333</v>
      </c>
      <c r="K125" s="195">
        <v>108</v>
      </c>
      <c r="L125" s="195">
        <v>108</v>
      </c>
      <c r="M125" s="191"/>
      <c r="N125" s="192"/>
      <c r="O125" s="191"/>
      <c r="P125" s="191"/>
      <c r="Q125" s="203">
        <v>126</v>
      </c>
      <c r="R125" s="191" t="s">
        <v>334</v>
      </c>
      <c r="S125" s="175" t="s">
        <v>291</v>
      </c>
    </row>
    <row r="126" s="155" customFormat="1" ht="214" customHeight="1" spans="1:19">
      <c r="A126" s="104">
        <v>121</v>
      </c>
      <c r="B126" s="170">
        <v>6528252021122</v>
      </c>
      <c r="C126" s="88" t="s">
        <v>84</v>
      </c>
      <c r="D126" s="88" t="s">
        <v>38</v>
      </c>
      <c r="E126" s="171" t="s">
        <v>71</v>
      </c>
      <c r="F126" s="171" t="s">
        <v>40</v>
      </c>
      <c r="G126" s="172" t="s">
        <v>41</v>
      </c>
      <c r="H126" s="172" t="s">
        <v>42</v>
      </c>
      <c r="I126" s="175" t="s">
        <v>335</v>
      </c>
      <c r="J126" s="194" t="s">
        <v>336</v>
      </c>
      <c r="K126" s="195">
        <v>109.26</v>
      </c>
      <c r="L126" s="195">
        <v>109.26</v>
      </c>
      <c r="M126" s="191"/>
      <c r="N126" s="192"/>
      <c r="O126" s="191"/>
      <c r="P126" s="191"/>
      <c r="Q126" s="203">
        <v>52</v>
      </c>
      <c r="R126" s="191" t="s">
        <v>315</v>
      </c>
      <c r="S126" s="175" t="s">
        <v>291</v>
      </c>
    </row>
    <row r="127" s="155" customFormat="1" ht="140" customHeight="1" spans="1:19">
      <c r="A127" s="104">
        <v>122</v>
      </c>
      <c r="B127" s="170">
        <v>6528252021123</v>
      </c>
      <c r="C127" s="88" t="s">
        <v>70</v>
      </c>
      <c r="D127" s="88" t="s">
        <v>38</v>
      </c>
      <c r="E127" s="171" t="s">
        <v>71</v>
      </c>
      <c r="F127" s="171" t="s">
        <v>40</v>
      </c>
      <c r="G127" s="172" t="s">
        <v>41</v>
      </c>
      <c r="H127" s="172" t="s">
        <v>42</v>
      </c>
      <c r="I127" s="175" t="s">
        <v>335</v>
      </c>
      <c r="J127" s="194" t="s">
        <v>337</v>
      </c>
      <c r="K127" s="195">
        <v>13.1</v>
      </c>
      <c r="L127" s="195">
        <v>13.1</v>
      </c>
      <c r="M127" s="191"/>
      <c r="N127" s="192"/>
      <c r="O127" s="191"/>
      <c r="P127" s="191"/>
      <c r="Q127" s="203">
        <v>52</v>
      </c>
      <c r="R127" s="191" t="s">
        <v>315</v>
      </c>
      <c r="S127" s="175" t="s">
        <v>291</v>
      </c>
    </row>
    <row r="128" s="155" customFormat="1" ht="296" customHeight="1" spans="1:19">
      <c r="A128" s="104">
        <v>123</v>
      </c>
      <c r="B128" s="170">
        <v>6528252021124</v>
      </c>
      <c r="C128" s="89" t="s">
        <v>84</v>
      </c>
      <c r="D128" s="89" t="s">
        <v>38</v>
      </c>
      <c r="E128" s="171" t="s">
        <v>71</v>
      </c>
      <c r="F128" s="171" t="s">
        <v>40</v>
      </c>
      <c r="G128" s="172" t="s">
        <v>41</v>
      </c>
      <c r="H128" s="172" t="s">
        <v>42</v>
      </c>
      <c r="I128" s="173" t="s">
        <v>338</v>
      </c>
      <c r="J128" s="194" t="s">
        <v>339</v>
      </c>
      <c r="K128" s="205">
        <v>298.41</v>
      </c>
      <c r="L128" s="205">
        <v>298.41</v>
      </c>
      <c r="M128" s="191"/>
      <c r="N128" s="192"/>
      <c r="O128" s="173"/>
      <c r="P128" s="173"/>
      <c r="Q128" s="206">
        <v>12</v>
      </c>
      <c r="R128" s="173" t="s">
        <v>340</v>
      </c>
      <c r="S128" s="173" t="s">
        <v>341</v>
      </c>
    </row>
    <row r="129" s="155" customFormat="1" ht="140" customHeight="1" spans="1:19">
      <c r="A129" s="104">
        <v>124</v>
      </c>
      <c r="B129" s="170">
        <v>6528252021125</v>
      </c>
      <c r="C129" s="89" t="s">
        <v>47</v>
      </c>
      <c r="D129" s="89" t="s">
        <v>38</v>
      </c>
      <c r="E129" s="171" t="s">
        <v>48</v>
      </c>
      <c r="F129" s="171" t="s">
        <v>40</v>
      </c>
      <c r="G129" s="172" t="s">
        <v>41</v>
      </c>
      <c r="H129" s="172" t="s">
        <v>42</v>
      </c>
      <c r="I129" s="173" t="s">
        <v>338</v>
      </c>
      <c r="J129" s="194" t="s">
        <v>342</v>
      </c>
      <c r="K129" s="205">
        <v>107.2</v>
      </c>
      <c r="L129" s="205">
        <v>107.2</v>
      </c>
      <c r="M129" s="191"/>
      <c r="N129" s="192"/>
      <c r="O129" s="173"/>
      <c r="P129" s="173"/>
      <c r="Q129" s="206">
        <v>35</v>
      </c>
      <c r="R129" s="173" t="s">
        <v>343</v>
      </c>
      <c r="S129" s="173" t="s">
        <v>341</v>
      </c>
    </row>
    <row r="130" s="155" customFormat="1" ht="140" customHeight="1" spans="1:19">
      <c r="A130" s="104">
        <v>125</v>
      </c>
      <c r="B130" s="170">
        <v>6528252021126</v>
      </c>
      <c r="C130" s="89" t="s">
        <v>98</v>
      </c>
      <c r="D130" s="204" t="s">
        <v>38</v>
      </c>
      <c r="E130" s="171" t="s">
        <v>71</v>
      </c>
      <c r="F130" s="171" t="s">
        <v>40</v>
      </c>
      <c r="G130" s="172" t="s">
        <v>41</v>
      </c>
      <c r="H130" s="172" t="s">
        <v>42</v>
      </c>
      <c r="I130" s="173" t="s">
        <v>338</v>
      </c>
      <c r="J130" s="194" t="s">
        <v>344</v>
      </c>
      <c r="K130" s="205">
        <v>135</v>
      </c>
      <c r="L130" s="205">
        <v>135</v>
      </c>
      <c r="M130" s="191"/>
      <c r="N130" s="192"/>
      <c r="O130" s="173"/>
      <c r="P130" s="173"/>
      <c r="Q130" s="206">
        <v>70</v>
      </c>
      <c r="R130" s="173" t="s">
        <v>345</v>
      </c>
      <c r="S130" s="173" t="s">
        <v>341</v>
      </c>
    </row>
    <row r="131" s="155" customFormat="1" ht="140" customHeight="1" spans="1:19">
      <c r="A131" s="104">
        <v>126</v>
      </c>
      <c r="B131" s="170">
        <v>6528252021127</v>
      </c>
      <c r="C131" s="89" t="s">
        <v>47</v>
      </c>
      <c r="D131" s="207" t="s">
        <v>38</v>
      </c>
      <c r="E131" s="171" t="s">
        <v>48</v>
      </c>
      <c r="F131" s="171" t="s">
        <v>40</v>
      </c>
      <c r="G131" s="172" t="s">
        <v>41</v>
      </c>
      <c r="H131" s="172" t="s">
        <v>42</v>
      </c>
      <c r="I131" s="173" t="s">
        <v>338</v>
      </c>
      <c r="J131" s="194" t="s">
        <v>346</v>
      </c>
      <c r="K131" s="210">
        <v>147.6</v>
      </c>
      <c r="L131" s="210">
        <v>147.6</v>
      </c>
      <c r="M131" s="191"/>
      <c r="N131" s="192"/>
      <c r="O131" s="192"/>
      <c r="P131" s="192"/>
      <c r="Q131" s="220">
        <v>8</v>
      </c>
      <c r="R131" s="173" t="s">
        <v>347</v>
      </c>
      <c r="S131" s="173" t="s">
        <v>341</v>
      </c>
    </row>
    <row r="132" s="155" customFormat="1" ht="140" customHeight="1" spans="1:19">
      <c r="A132" s="104">
        <v>127</v>
      </c>
      <c r="B132" s="170">
        <v>6528252021128</v>
      </c>
      <c r="C132" s="89" t="s">
        <v>75</v>
      </c>
      <c r="D132" s="204" t="s">
        <v>38</v>
      </c>
      <c r="E132" s="208" t="s">
        <v>39</v>
      </c>
      <c r="F132" s="171" t="s">
        <v>40</v>
      </c>
      <c r="G132" s="172" t="s">
        <v>41</v>
      </c>
      <c r="H132" s="172" t="s">
        <v>42</v>
      </c>
      <c r="I132" s="173" t="s">
        <v>348</v>
      </c>
      <c r="J132" s="194" t="s">
        <v>349</v>
      </c>
      <c r="K132" s="205">
        <v>34</v>
      </c>
      <c r="L132" s="205">
        <v>34</v>
      </c>
      <c r="M132" s="191"/>
      <c r="N132" s="192"/>
      <c r="O132" s="173"/>
      <c r="P132" s="173"/>
      <c r="Q132" s="206">
        <v>45</v>
      </c>
      <c r="R132" s="173" t="s">
        <v>350</v>
      </c>
      <c r="S132" s="173" t="s">
        <v>341</v>
      </c>
    </row>
    <row r="133" s="155" customFormat="1" ht="350" customHeight="1" spans="1:19">
      <c r="A133" s="104">
        <v>128</v>
      </c>
      <c r="B133" s="170">
        <v>6528252021129</v>
      </c>
      <c r="C133" s="209" t="s">
        <v>70</v>
      </c>
      <c r="D133" s="209" t="s">
        <v>38</v>
      </c>
      <c r="E133" s="171" t="s">
        <v>71</v>
      </c>
      <c r="F133" s="171" t="s">
        <v>40</v>
      </c>
      <c r="G133" s="172" t="s">
        <v>41</v>
      </c>
      <c r="H133" s="172" t="s">
        <v>42</v>
      </c>
      <c r="I133" s="211" t="s">
        <v>351</v>
      </c>
      <c r="J133" s="212" t="s">
        <v>352</v>
      </c>
      <c r="K133" s="213">
        <v>187.5</v>
      </c>
      <c r="L133" s="213">
        <v>187.5</v>
      </c>
      <c r="M133" s="191"/>
      <c r="N133" s="192"/>
      <c r="O133" s="211"/>
      <c r="P133" s="211"/>
      <c r="Q133" s="221">
        <v>30</v>
      </c>
      <c r="R133" s="173" t="s">
        <v>353</v>
      </c>
      <c r="S133" s="173" t="s">
        <v>341</v>
      </c>
    </row>
    <row r="134" s="155" customFormat="1" ht="140" customHeight="1" spans="1:19">
      <c r="A134" s="104">
        <v>129</v>
      </c>
      <c r="B134" s="170">
        <v>6528252021130</v>
      </c>
      <c r="C134" s="149" t="s">
        <v>70</v>
      </c>
      <c r="D134" s="204" t="s">
        <v>38</v>
      </c>
      <c r="E134" s="171" t="s">
        <v>71</v>
      </c>
      <c r="F134" s="171" t="s">
        <v>40</v>
      </c>
      <c r="G134" s="172" t="s">
        <v>41</v>
      </c>
      <c r="H134" s="172" t="s">
        <v>42</v>
      </c>
      <c r="I134" s="173" t="s">
        <v>354</v>
      </c>
      <c r="J134" s="194" t="s">
        <v>355</v>
      </c>
      <c r="K134" s="205">
        <v>105.55</v>
      </c>
      <c r="L134" s="205">
        <v>105.55</v>
      </c>
      <c r="M134" s="191"/>
      <c r="N134" s="192"/>
      <c r="O134" s="173"/>
      <c r="P134" s="173"/>
      <c r="Q134" s="206">
        <v>45</v>
      </c>
      <c r="R134" s="173" t="s">
        <v>356</v>
      </c>
      <c r="S134" s="173" t="s">
        <v>341</v>
      </c>
    </row>
    <row r="135" s="155" customFormat="1" ht="140" customHeight="1" spans="1:19">
      <c r="A135" s="104">
        <v>130</v>
      </c>
      <c r="B135" s="170">
        <v>6528252021131</v>
      </c>
      <c r="C135" s="89" t="s">
        <v>98</v>
      </c>
      <c r="D135" s="204" t="s">
        <v>38</v>
      </c>
      <c r="E135" s="171" t="s">
        <v>71</v>
      </c>
      <c r="F135" s="171" t="s">
        <v>40</v>
      </c>
      <c r="G135" s="172" t="s">
        <v>41</v>
      </c>
      <c r="H135" s="172" t="s">
        <v>42</v>
      </c>
      <c r="I135" s="173" t="s">
        <v>354</v>
      </c>
      <c r="J135" s="194" t="s">
        <v>344</v>
      </c>
      <c r="K135" s="205">
        <v>135</v>
      </c>
      <c r="L135" s="205">
        <v>135</v>
      </c>
      <c r="M135" s="191"/>
      <c r="N135" s="192"/>
      <c r="O135" s="173"/>
      <c r="P135" s="173"/>
      <c r="Q135" s="206">
        <v>120</v>
      </c>
      <c r="R135" s="173" t="s">
        <v>345</v>
      </c>
      <c r="S135" s="173" t="s">
        <v>341</v>
      </c>
    </row>
    <row r="136" s="155" customFormat="1" ht="140" customHeight="1" spans="1:19">
      <c r="A136" s="104">
        <v>131</v>
      </c>
      <c r="B136" s="170">
        <v>6528252021132</v>
      </c>
      <c r="C136" s="204" t="s">
        <v>357</v>
      </c>
      <c r="D136" s="204" t="s">
        <v>38</v>
      </c>
      <c r="E136" s="171" t="s">
        <v>52</v>
      </c>
      <c r="F136" s="171" t="s">
        <v>35</v>
      </c>
      <c r="G136" s="172" t="s">
        <v>41</v>
      </c>
      <c r="H136" s="172" t="s">
        <v>42</v>
      </c>
      <c r="I136" s="173" t="s">
        <v>354</v>
      </c>
      <c r="J136" s="194" t="s">
        <v>358</v>
      </c>
      <c r="K136" s="205">
        <v>56.36</v>
      </c>
      <c r="L136" s="205">
        <v>56.36</v>
      </c>
      <c r="M136" s="191"/>
      <c r="N136" s="192"/>
      <c r="O136" s="214"/>
      <c r="P136" s="214"/>
      <c r="Q136" s="202">
        <v>5</v>
      </c>
      <c r="R136" s="222" t="s">
        <v>359</v>
      </c>
      <c r="S136" s="173" t="s">
        <v>341</v>
      </c>
    </row>
    <row r="137" s="155" customFormat="1" ht="140" customHeight="1" spans="1:19">
      <c r="A137" s="104">
        <v>132</v>
      </c>
      <c r="B137" s="170">
        <v>6528252021133</v>
      </c>
      <c r="C137" s="89" t="s">
        <v>47</v>
      </c>
      <c r="D137" s="207" t="s">
        <v>38</v>
      </c>
      <c r="E137" s="171" t="s">
        <v>48</v>
      </c>
      <c r="F137" s="171" t="s">
        <v>40</v>
      </c>
      <c r="G137" s="172" t="s">
        <v>41</v>
      </c>
      <c r="H137" s="172" t="s">
        <v>42</v>
      </c>
      <c r="I137" s="173" t="s">
        <v>354</v>
      </c>
      <c r="J137" s="194" t="s">
        <v>360</v>
      </c>
      <c r="K137" s="210">
        <v>296.2</v>
      </c>
      <c r="L137" s="210">
        <v>296.2</v>
      </c>
      <c r="M137" s="191"/>
      <c r="N137" s="192"/>
      <c r="O137" s="192"/>
      <c r="P137" s="192"/>
      <c r="Q137" s="220">
        <v>12</v>
      </c>
      <c r="R137" s="173" t="s">
        <v>347</v>
      </c>
      <c r="S137" s="173" t="s">
        <v>341</v>
      </c>
    </row>
    <row r="138" s="155" customFormat="1" ht="140" customHeight="1" spans="1:19">
      <c r="A138" s="104">
        <v>133</v>
      </c>
      <c r="B138" s="170">
        <v>6528252021134</v>
      </c>
      <c r="C138" s="89" t="s">
        <v>47</v>
      </c>
      <c r="D138" s="207" t="s">
        <v>38</v>
      </c>
      <c r="E138" s="171" t="s">
        <v>48</v>
      </c>
      <c r="F138" s="171" t="s">
        <v>40</v>
      </c>
      <c r="G138" s="172" t="s">
        <v>41</v>
      </c>
      <c r="H138" s="172" t="s">
        <v>42</v>
      </c>
      <c r="I138" s="173" t="s">
        <v>354</v>
      </c>
      <c r="J138" s="194" t="s">
        <v>361</v>
      </c>
      <c r="K138" s="210">
        <v>139.2</v>
      </c>
      <c r="L138" s="210">
        <v>139.2</v>
      </c>
      <c r="M138" s="191"/>
      <c r="N138" s="192"/>
      <c r="O138" s="192"/>
      <c r="P138" s="192"/>
      <c r="Q138" s="220">
        <v>12</v>
      </c>
      <c r="R138" s="173" t="s">
        <v>347</v>
      </c>
      <c r="S138" s="173" t="s">
        <v>341</v>
      </c>
    </row>
    <row r="139" s="155" customFormat="1" ht="140" customHeight="1" spans="1:19">
      <c r="A139" s="104">
        <v>134</v>
      </c>
      <c r="B139" s="170">
        <v>6528252021135</v>
      </c>
      <c r="C139" s="204" t="s">
        <v>362</v>
      </c>
      <c r="D139" s="204" t="s">
        <v>38</v>
      </c>
      <c r="E139" s="175" t="s">
        <v>219</v>
      </c>
      <c r="F139" s="175" t="s">
        <v>40</v>
      </c>
      <c r="G139" s="172" t="s">
        <v>41</v>
      </c>
      <c r="H139" s="172" t="s">
        <v>42</v>
      </c>
      <c r="I139" s="173" t="s">
        <v>354</v>
      </c>
      <c r="J139" s="194" t="s">
        <v>363</v>
      </c>
      <c r="K139" s="205">
        <v>90.5</v>
      </c>
      <c r="L139" s="205">
        <v>90.5</v>
      </c>
      <c r="M139" s="191"/>
      <c r="N139" s="192"/>
      <c r="O139" s="214"/>
      <c r="P139" s="214"/>
      <c r="Q139" s="206">
        <v>20</v>
      </c>
      <c r="R139" s="222" t="s">
        <v>364</v>
      </c>
      <c r="S139" s="173" t="s">
        <v>341</v>
      </c>
    </row>
    <row r="140" s="155" customFormat="1" ht="140" customHeight="1" spans="1:19">
      <c r="A140" s="104">
        <v>135</v>
      </c>
      <c r="B140" s="170">
        <v>6528252021136</v>
      </c>
      <c r="C140" s="89" t="s">
        <v>66</v>
      </c>
      <c r="D140" s="204" t="s">
        <v>38</v>
      </c>
      <c r="E140" s="171" t="s">
        <v>48</v>
      </c>
      <c r="F140" s="171" t="s">
        <v>40</v>
      </c>
      <c r="G140" s="172" t="s">
        <v>41</v>
      </c>
      <c r="H140" s="172" t="s">
        <v>42</v>
      </c>
      <c r="I140" s="173" t="s">
        <v>354</v>
      </c>
      <c r="J140" s="194" t="s">
        <v>365</v>
      </c>
      <c r="K140" s="205">
        <v>180</v>
      </c>
      <c r="L140" s="205">
        <v>180</v>
      </c>
      <c r="M140" s="191"/>
      <c r="N140" s="192"/>
      <c r="O140" s="214"/>
      <c r="P140" s="214"/>
      <c r="Q140" s="202">
        <v>6</v>
      </c>
      <c r="R140" s="173" t="s">
        <v>347</v>
      </c>
      <c r="S140" s="173" t="s">
        <v>341</v>
      </c>
    </row>
    <row r="141" s="155" customFormat="1" ht="140" customHeight="1" spans="1:19">
      <c r="A141" s="104">
        <v>136</v>
      </c>
      <c r="B141" s="170">
        <v>6528252021137</v>
      </c>
      <c r="C141" s="44" t="s">
        <v>292</v>
      </c>
      <c r="D141" s="89" t="s">
        <v>38</v>
      </c>
      <c r="E141" s="175" t="s">
        <v>189</v>
      </c>
      <c r="F141" s="175" t="s">
        <v>35</v>
      </c>
      <c r="G141" s="172" t="s">
        <v>41</v>
      </c>
      <c r="H141" s="172" t="s">
        <v>42</v>
      </c>
      <c r="I141" s="173" t="s">
        <v>354</v>
      </c>
      <c r="J141" s="194" t="s">
        <v>366</v>
      </c>
      <c r="K141" s="205">
        <v>293.75</v>
      </c>
      <c r="L141" s="205">
        <v>293.75</v>
      </c>
      <c r="M141" s="191"/>
      <c r="N141" s="192"/>
      <c r="O141" s="173"/>
      <c r="P141" s="173"/>
      <c r="Q141" s="206">
        <v>40</v>
      </c>
      <c r="R141" s="173" t="s">
        <v>367</v>
      </c>
      <c r="S141" s="173" t="s">
        <v>341</v>
      </c>
    </row>
    <row r="142" s="155" customFormat="1" ht="140" customHeight="1" spans="1:19">
      <c r="A142" s="104">
        <v>137</v>
      </c>
      <c r="B142" s="170">
        <v>6528252021138</v>
      </c>
      <c r="C142" s="89" t="s">
        <v>368</v>
      </c>
      <c r="D142" s="89" t="s">
        <v>38</v>
      </c>
      <c r="E142" s="173" t="s">
        <v>39</v>
      </c>
      <c r="F142" s="171" t="s">
        <v>40</v>
      </c>
      <c r="G142" s="172" t="s">
        <v>41</v>
      </c>
      <c r="H142" s="172" t="s">
        <v>42</v>
      </c>
      <c r="I142" s="173" t="s">
        <v>369</v>
      </c>
      <c r="J142" s="194" t="s">
        <v>370</v>
      </c>
      <c r="K142" s="205">
        <v>60</v>
      </c>
      <c r="L142" s="205">
        <v>60</v>
      </c>
      <c r="M142" s="191"/>
      <c r="N142" s="192"/>
      <c r="O142" s="173"/>
      <c r="P142" s="173"/>
      <c r="Q142" s="206">
        <v>20</v>
      </c>
      <c r="R142" s="173" t="s">
        <v>371</v>
      </c>
      <c r="S142" s="173" t="s">
        <v>341</v>
      </c>
    </row>
    <row r="143" s="155" customFormat="1" ht="140" customHeight="1" spans="1:19">
      <c r="A143" s="104">
        <v>138</v>
      </c>
      <c r="B143" s="170">
        <v>6528252021139</v>
      </c>
      <c r="C143" s="207" t="s">
        <v>84</v>
      </c>
      <c r="D143" s="207" t="s">
        <v>38</v>
      </c>
      <c r="E143" s="171" t="s">
        <v>71</v>
      </c>
      <c r="F143" s="171" t="s">
        <v>40</v>
      </c>
      <c r="G143" s="172" t="s">
        <v>41</v>
      </c>
      <c r="H143" s="172" t="s">
        <v>42</v>
      </c>
      <c r="I143" s="173" t="s">
        <v>372</v>
      </c>
      <c r="J143" s="194" t="s">
        <v>373</v>
      </c>
      <c r="K143" s="210">
        <v>13.2</v>
      </c>
      <c r="L143" s="210">
        <v>13.2</v>
      </c>
      <c r="M143" s="191"/>
      <c r="N143" s="192"/>
      <c r="O143" s="192"/>
      <c r="P143" s="192"/>
      <c r="Q143" s="220">
        <v>22</v>
      </c>
      <c r="R143" s="191" t="s">
        <v>374</v>
      </c>
      <c r="S143" s="173" t="s">
        <v>341</v>
      </c>
    </row>
    <row r="144" s="155" customFormat="1" ht="140" customHeight="1" spans="1:19">
      <c r="A144" s="104">
        <v>139</v>
      </c>
      <c r="B144" s="170">
        <v>6528252021140</v>
      </c>
      <c r="C144" s="88" t="s">
        <v>37</v>
      </c>
      <c r="D144" s="89" t="s">
        <v>38</v>
      </c>
      <c r="E144" s="208" t="s">
        <v>39</v>
      </c>
      <c r="F144" s="171" t="s">
        <v>40</v>
      </c>
      <c r="G144" s="172" t="s">
        <v>41</v>
      </c>
      <c r="H144" s="172" t="s">
        <v>42</v>
      </c>
      <c r="I144" s="173" t="s">
        <v>375</v>
      </c>
      <c r="J144" s="194" t="s">
        <v>376</v>
      </c>
      <c r="K144" s="190">
        <v>51.8</v>
      </c>
      <c r="L144" s="190">
        <v>51.8</v>
      </c>
      <c r="M144" s="191"/>
      <c r="N144" s="192"/>
      <c r="O144" s="191"/>
      <c r="P144" s="191"/>
      <c r="Q144" s="203">
        <v>20</v>
      </c>
      <c r="R144" s="223" t="s">
        <v>377</v>
      </c>
      <c r="S144" s="173" t="s">
        <v>341</v>
      </c>
    </row>
    <row r="145" s="155" customFormat="1" ht="140" customHeight="1" spans="1:19">
      <c r="A145" s="104">
        <v>140</v>
      </c>
      <c r="B145" s="170">
        <v>6528252021141</v>
      </c>
      <c r="C145" s="89" t="s">
        <v>47</v>
      </c>
      <c r="D145" s="204" t="s">
        <v>38</v>
      </c>
      <c r="E145" s="171" t="s">
        <v>48</v>
      </c>
      <c r="F145" s="171" t="s">
        <v>40</v>
      </c>
      <c r="G145" s="172" t="s">
        <v>41</v>
      </c>
      <c r="H145" s="172" t="s">
        <v>42</v>
      </c>
      <c r="I145" s="173" t="s">
        <v>375</v>
      </c>
      <c r="J145" s="194" t="s">
        <v>378</v>
      </c>
      <c r="K145" s="205">
        <v>241</v>
      </c>
      <c r="L145" s="205">
        <v>241</v>
      </c>
      <c r="M145" s="191"/>
      <c r="N145" s="192"/>
      <c r="O145" s="214"/>
      <c r="P145" s="214"/>
      <c r="Q145" s="202">
        <v>13</v>
      </c>
      <c r="R145" s="173" t="s">
        <v>379</v>
      </c>
      <c r="S145" s="173" t="s">
        <v>341</v>
      </c>
    </row>
    <row r="146" s="155" customFormat="1" ht="140" customHeight="1" spans="1:19">
      <c r="A146" s="104">
        <v>141</v>
      </c>
      <c r="B146" s="170">
        <v>6528252021142</v>
      </c>
      <c r="C146" s="89" t="s">
        <v>47</v>
      </c>
      <c r="D146" s="204" t="s">
        <v>38</v>
      </c>
      <c r="E146" s="171" t="s">
        <v>48</v>
      </c>
      <c r="F146" s="171" t="s">
        <v>40</v>
      </c>
      <c r="G146" s="172" t="s">
        <v>41</v>
      </c>
      <c r="H146" s="172" t="s">
        <v>42</v>
      </c>
      <c r="I146" s="173" t="s">
        <v>375</v>
      </c>
      <c r="J146" s="194" t="s">
        <v>380</v>
      </c>
      <c r="K146" s="205">
        <v>319</v>
      </c>
      <c r="L146" s="205">
        <v>319</v>
      </c>
      <c r="M146" s="191"/>
      <c r="N146" s="192"/>
      <c r="O146" s="214"/>
      <c r="P146" s="214"/>
      <c r="Q146" s="202">
        <v>18</v>
      </c>
      <c r="R146" s="173" t="s">
        <v>381</v>
      </c>
      <c r="S146" s="173" t="s">
        <v>341</v>
      </c>
    </row>
    <row r="147" s="155" customFormat="1" ht="140" customHeight="1" spans="1:19">
      <c r="A147" s="104">
        <v>142</v>
      </c>
      <c r="B147" s="170">
        <v>6528252021143</v>
      </c>
      <c r="C147" s="89" t="s">
        <v>98</v>
      </c>
      <c r="D147" s="204" t="s">
        <v>38</v>
      </c>
      <c r="E147" s="171" t="s">
        <v>71</v>
      </c>
      <c r="F147" s="171" t="s">
        <v>40</v>
      </c>
      <c r="G147" s="172" t="s">
        <v>41</v>
      </c>
      <c r="H147" s="172" t="s">
        <v>42</v>
      </c>
      <c r="I147" s="173" t="s">
        <v>375</v>
      </c>
      <c r="J147" s="194" t="s">
        <v>344</v>
      </c>
      <c r="K147" s="205">
        <v>135</v>
      </c>
      <c r="L147" s="205">
        <v>135</v>
      </c>
      <c r="M147" s="191"/>
      <c r="N147" s="192"/>
      <c r="O147" s="173"/>
      <c r="P147" s="173"/>
      <c r="Q147" s="206">
        <v>20</v>
      </c>
      <c r="R147" s="173" t="s">
        <v>345</v>
      </c>
      <c r="S147" s="173" t="s">
        <v>341</v>
      </c>
    </row>
    <row r="148" s="155" customFormat="1" ht="140" customHeight="1" spans="1:19">
      <c r="A148" s="104">
        <v>143</v>
      </c>
      <c r="B148" s="170">
        <v>6528252021144</v>
      </c>
      <c r="C148" s="89" t="s">
        <v>47</v>
      </c>
      <c r="D148" s="207" t="s">
        <v>38</v>
      </c>
      <c r="E148" s="171" t="s">
        <v>48</v>
      </c>
      <c r="F148" s="171" t="s">
        <v>40</v>
      </c>
      <c r="G148" s="172" t="s">
        <v>41</v>
      </c>
      <c r="H148" s="172" t="s">
        <v>42</v>
      </c>
      <c r="I148" s="173" t="s">
        <v>375</v>
      </c>
      <c r="J148" s="194" t="s">
        <v>382</v>
      </c>
      <c r="K148" s="210">
        <v>182.2</v>
      </c>
      <c r="L148" s="210">
        <v>182.2</v>
      </c>
      <c r="M148" s="191"/>
      <c r="N148" s="192"/>
      <c r="O148" s="192"/>
      <c r="P148" s="192"/>
      <c r="Q148" s="220">
        <v>6</v>
      </c>
      <c r="R148" s="173" t="s">
        <v>347</v>
      </c>
      <c r="S148" s="173" t="s">
        <v>341</v>
      </c>
    </row>
    <row r="149" s="155" customFormat="1" ht="140" customHeight="1" spans="1:19">
      <c r="A149" s="104">
        <v>144</v>
      </c>
      <c r="B149" s="170">
        <v>6528252021145</v>
      </c>
      <c r="C149" s="88" t="s">
        <v>201</v>
      </c>
      <c r="D149" s="204" t="s">
        <v>38</v>
      </c>
      <c r="E149" s="173" t="s">
        <v>124</v>
      </c>
      <c r="F149" s="171" t="s">
        <v>40</v>
      </c>
      <c r="G149" s="172" t="s">
        <v>41</v>
      </c>
      <c r="H149" s="172" t="s">
        <v>42</v>
      </c>
      <c r="I149" s="173" t="s">
        <v>375</v>
      </c>
      <c r="J149" s="194" t="s">
        <v>383</v>
      </c>
      <c r="K149" s="205">
        <v>255</v>
      </c>
      <c r="L149" s="205">
        <v>255</v>
      </c>
      <c r="M149" s="191"/>
      <c r="N149" s="192"/>
      <c r="O149" s="214"/>
      <c r="P149" s="214"/>
      <c r="Q149" s="202">
        <v>12</v>
      </c>
      <c r="R149" s="222" t="s">
        <v>364</v>
      </c>
      <c r="S149" s="173" t="s">
        <v>341</v>
      </c>
    </row>
    <row r="150" s="155" customFormat="1" ht="140" customHeight="1" spans="1:19">
      <c r="A150" s="104">
        <v>145</v>
      </c>
      <c r="B150" s="170">
        <v>6528252021146</v>
      </c>
      <c r="C150" s="44" t="s">
        <v>292</v>
      </c>
      <c r="D150" s="89" t="s">
        <v>38</v>
      </c>
      <c r="E150" s="175" t="s">
        <v>189</v>
      </c>
      <c r="F150" s="175" t="s">
        <v>35</v>
      </c>
      <c r="G150" s="172" t="s">
        <v>41</v>
      </c>
      <c r="H150" s="172" t="s">
        <v>42</v>
      </c>
      <c r="I150" s="173" t="s">
        <v>384</v>
      </c>
      <c r="J150" s="194" t="s">
        <v>385</v>
      </c>
      <c r="K150" s="190">
        <v>123</v>
      </c>
      <c r="L150" s="190">
        <v>123</v>
      </c>
      <c r="M150" s="191"/>
      <c r="N150" s="192"/>
      <c r="O150" s="191"/>
      <c r="P150" s="191"/>
      <c r="Q150" s="203">
        <v>12</v>
      </c>
      <c r="R150" s="222" t="s">
        <v>386</v>
      </c>
      <c r="S150" s="173" t="s">
        <v>341</v>
      </c>
    </row>
    <row r="151" s="155" customFormat="1" ht="140" customHeight="1" spans="1:19">
      <c r="A151" s="104">
        <v>146</v>
      </c>
      <c r="B151" s="170">
        <v>6528252021147</v>
      </c>
      <c r="C151" s="204" t="s">
        <v>387</v>
      </c>
      <c r="D151" s="204" t="s">
        <v>388</v>
      </c>
      <c r="E151" s="208" t="s">
        <v>48</v>
      </c>
      <c r="F151" s="171" t="s">
        <v>40</v>
      </c>
      <c r="G151" s="172" t="s">
        <v>41</v>
      </c>
      <c r="H151" s="172" t="s">
        <v>42</v>
      </c>
      <c r="I151" s="173" t="s">
        <v>389</v>
      </c>
      <c r="J151" s="194" t="s">
        <v>390</v>
      </c>
      <c r="K151" s="205">
        <v>16.308</v>
      </c>
      <c r="L151" s="205">
        <v>16.308</v>
      </c>
      <c r="M151" s="191"/>
      <c r="N151" s="192"/>
      <c r="O151" s="205"/>
      <c r="P151" s="205"/>
      <c r="Q151" s="224">
        <v>8</v>
      </c>
      <c r="R151" s="225" t="s">
        <v>391</v>
      </c>
      <c r="S151" s="173" t="s">
        <v>341</v>
      </c>
    </row>
    <row r="152" s="155" customFormat="1" ht="185" customHeight="1" spans="1:19">
      <c r="A152" s="104">
        <v>147</v>
      </c>
      <c r="B152" s="170">
        <v>6528252021148</v>
      </c>
      <c r="C152" s="89" t="s">
        <v>84</v>
      </c>
      <c r="D152" s="89" t="s">
        <v>38</v>
      </c>
      <c r="E152" s="171" t="s">
        <v>71</v>
      </c>
      <c r="F152" s="171" t="s">
        <v>40</v>
      </c>
      <c r="G152" s="172" t="s">
        <v>41</v>
      </c>
      <c r="H152" s="172" t="s">
        <v>42</v>
      </c>
      <c r="I152" s="173" t="s">
        <v>392</v>
      </c>
      <c r="J152" s="194" t="s">
        <v>393</v>
      </c>
      <c r="K152" s="205">
        <v>87.73</v>
      </c>
      <c r="L152" s="205">
        <v>87.73</v>
      </c>
      <c r="M152" s="191"/>
      <c r="N152" s="192"/>
      <c r="O152" s="173"/>
      <c r="P152" s="173"/>
      <c r="Q152" s="206">
        <v>40</v>
      </c>
      <c r="R152" s="173" t="s">
        <v>394</v>
      </c>
      <c r="S152" s="173" t="s">
        <v>341</v>
      </c>
    </row>
    <row r="153" s="155" customFormat="1" ht="140" customHeight="1" spans="1:19">
      <c r="A153" s="104">
        <v>148</v>
      </c>
      <c r="B153" s="170">
        <v>6528252021149</v>
      </c>
      <c r="C153" s="89" t="s">
        <v>47</v>
      </c>
      <c r="D153" s="204" t="s">
        <v>38</v>
      </c>
      <c r="E153" s="208" t="s">
        <v>48</v>
      </c>
      <c r="F153" s="171" t="s">
        <v>40</v>
      </c>
      <c r="G153" s="172" t="s">
        <v>41</v>
      </c>
      <c r="H153" s="172" t="s">
        <v>42</v>
      </c>
      <c r="I153" s="173" t="s">
        <v>392</v>
      </c>
      <c r="J153" s="194" t="s">
        <v>395</v>
      </c>
      <c r="K153" s="205">
        <v>130</v>
      </c>
      <c r="L153" s="205">
        <v>130</v>
      </c>
      <c r="M153" s="191"/>
      <c r="N153" s="192"/>
      <c r="O153" s="173"/>
      <c r="P153" s="173"/>
      <c r="Q153" s="206">
        <v>30</v>
      </c>
      <c r="R153" s="173" t="s">
        <v>396</v>
      </c>
      <c r="S153" s="173" t="s">
        <v>341</v>
      </c>
    </row>
    <row r="154" s="155" customFormat="1" ht="140" customHeight="1" spans="1:19">
      <c r="A154" s="104">
        <v>149</v>
      </c>
      <c r="B154" s="170">
        <v>6528252021150</v>
      </c>
      <c r="C154" s="89" t="s">
        <v>98</v>
      </c>
      <c r="D154" s="204" t="s">
        <v>38</v>
      </c>
      <c r="E154" s="171" t="s">
        <v>71</v>
      </c>
      <c r="F154" s="171" t="s">
        <v>40</v>
      </c>
      <c r="G154" s="172" t="s">
        <v>41</v>
      </c>
      <c r="H154" s="172" t="s">
        <v>42</v>
      </c>
      <c r="I154" s="173" t="s">
        <v>392</v>
      </c>
      <c r="J154" s="194" t="s">
        <v>344</v>
      </c>
      <c r="K154" s="205">
        <v>135</v>
      </c>
      <c r="L154" s="205">
        <v>135</v>
      </c>
      <c r="M154" s="191"/>
      <c r="N154" s="192"/>
      <c r="O154" s="173"/>
      <c r="P154" s="173"/>
      <c r="Q154" s="206">
        <v>50</v>
      </c>
      <c r="R154" s="173" t="s">
        <v>345</v>
      </c>
      <c r="S154" s="173" t="s">
        <v>341</v>
      </c>
    </row>
    <row r="155" s="155" customFormat="1" ht="140" customHeight="1" spans="1:19">
      <c r="A155" s="104">
        <v>150</v>
      </c>
      <c r="B155" s="170">
        <v>6528252021151</v>
      </c>
      <c r="C155" s="89" t="s">
        <v>84</v>
      </c>
      <c r="D155" s="89" t="s">
        <v>38</v>
      </c>
      <c r="E155" s="171" t="s">
        <v>71</v>
      </c>
      <c r="F155" s="171" t="s">
        <v>40</v>
      </c>
      <c r="G155" s="172" t="s">
        <v>41</v>
      </c>
      <c r="H155" s="172" t="s">
        <v>42</v>
      </c>
      <c r="I155" s="173" t="s">
        <v>397</v>
      </c>
      <c r="J155" s="194" t="s">
        <v>398</v>
      </c>
      <c r="K155" s="205">
        <v>161.5</v>
      </c>
      <c r="L155" s="205">
        <v>161.5</v>
      </c>
      <c r="M155" s="191"/>
      <c r="N155" s="192"/>
      <c r="O155" s="173"/>
      <c r="P155" s="173"/>
      <c r="Q155" s="206">
        <v>110</v>
      </c>
      <c r="R155" s="173" t="s">
        <v>399</v>
      </c>
      <c r="S155" s="173" t="s">
        <v>341</v>
      </c>
    </row>
    <row r="156" s="155" customFormat="1" ht="140" customHeight="1" spans="1:19">
      <c r="A156" s="104">
        <v>151</v>
      </c>
      <c r="B156" s="170">
        <v>6528252021152</v>
      </c>
      <c r="C156" s="89" t="s">
        <v>47</v>
      </c>
      <c r="D156" s="88" t="s">
        <v>38</v>
      </c>
      <c r="E156" s="171" t="s">
        <v>48</v>
      </c>
      <c r="F156" s="171" t="s">
        <v>40</v>
      </c>
      <c r="G156" s="172" t="s">
        <v>41</v>
      </c>
      <c r="H156" s="172" t="s">
        <v>42</v>
      </c>
      <c r="I156" s="175" t="s">
        <v>400</v>
      </c>
      <c r="J156" s="194" t="s">
        <v>401</v>
      </c>
      <c r="K156" s="195">
        <v>34.85</v>
      </c>
      <c r="L156" s="195">
        <v>34.85</v>
      </c>
      <c r="M156" s="191"/>
      <c r="N156" s="192"/>
      <c r="O156" s="191"/>
      <c r="P156" s="191"/>
      <c r="Q156" s="203">
        <v>15</v>
      </c>
      <c r="R156" s="191" t="s">
        <v>402</v>
      </c>
      <c r="S156" s="175" t="s">
        <v>403</v>
      </c>
    </row>
    <row r="157" s="155" customFormat="1" ht="256" customHeight="1" spans="1:19">
      <c r="A157" s="104">
        <v>152</v>
      </c>
      <c r="B157" s="170">
        <v>6528252021153</v>
      </c>
      <c r="C157" s="89" t="s">
        <v>84</v>
      </c>
      <c r="D157" s="89" t="s">
        <v>38</v>
      </c>
      <c r="E157" s="171" t="s">
        <v>71</v>
      </c>
      <c r="F157" s="171" t="s">
        <v>40</v>
      </c>
      <c r="G157" s="172" t="s">
        <v>41</v>
      </c>
      <c r="H157" s="172" t="s">
        <v>42</v>
      </c>
      <c r="I157" s="173" t="s">
        <v>400</v>
      </c>
      <c r="J157" s="215" t="s">
        <v>404</v>
      </c>
      <c r="K157" s="216">
        <v>186.985</v>
      </c>
      <c r="L157" s="216">
        <v>186.985</v>
      </c>
      <c r="M157" s="191"/>
      <c r="N157" s="192"/>
      <c r="O157" s="173"/>
      <c r="P157" s="173"/>
      <c r="Q157" s="206">
        <v>15</v>
      </c>
      <c r="R157" s="173" t="s">
        <v>405</v>
      </c>
      <c r="S157" s="173" t="s">
        <v>403</v>
      </c>
    </row>
    <row r="158" s="155" customFormat="1" ht="178" customHeight="1" spans="1:19">
      <c r="A158" s="104">
        <v>153</v>
      </c>
      <c r="B158" s="170">
        <v>6528252021154</v>
      </c>
      <c r="C158" s="89" t="s">
        <v>84</v>
      </c>
      <c r="D158" s="89" t="s">
        <v>38</v>
      </c>
      <c r="E158" s="171" t="s">
        <v>71</v>
      </c>
      <c r="F158" s="171" t="s">
        <v>40</v>
      </c>
      <c r="G158" s="172" t="s">
        <v>41</v>
      </c>
      <c r="H158" s="172" t="s">
        <v>42</v>
      </c>
      <c r="I158" s="173" t="s">
        <v>400</v>
      </c>
      <c r="J158" s="215" t="s">
        <v>406</v>
      </c>
      <c r="K158" s="216">
        <v>101.1</v>
      </c>
      <c r="L158" s="216">
        <v>101.1</v>
      </c>
      <c r="M158" s="191"/>
      <c r="N158" s="192"/>
      <c r="O158" s="173"/>
      <c r="P158" s="173"/>
      <c r="Q158" s="206">
        <v>15</v>
      </c>
      <c r="R158" s="173" t="s">
        <v>405</v>
      </c>
      <c r="S158" s="173" t="s">
        <v>403</v>
      </c>
    </row>
    <row r="159" s="155" customFormat="1" ht="140" customHeight="1" spans="1:19">
      <c r="A159" s="104">
        <v>154</v>
      </c>
      <c r="B159" s="170">
        <v>6528252021155</v>
      </c>
      <c r="C159" s="88" t="s">
        <v>37</v>
      </c>
      <c r="D159" s="88" t="s">
        <v>38</v>
      </c>
      <c r="E159" s="175" t="s">
        <v>39</v>
      </c>
      <c r="F159" s="171" t="s">
        <v>40</v>
      </c>
      <c r="G159" s="172" t="s">
        <v>41</v>
      </c>
      <c r="H159" s="172" t="s">
        <v>42</v>
      </c>
      <c r="I159" s="175" t="s">
        <v>407</v>
      </c>
      <c r="J159" s="194" t="s">
        <v>408</v>
      </c>
      <c r="K159" s="195">
        <v>66.83</v>
      </c>
      <c r="L159" s="195">
        <v>66.83</v>
      </c>
      <c r="M159" s="191"/>
      <c r="N159" s="192"/>
      <c r="O159" s="191"/>
      <c r="P159" s="191"/>
      <c r="Q159" s="203">
        <v>6</v>
      </c>
      <c r="R159" s="191" t="s">
        <v>409</v>
      </c>
      <c r="S159" s="175" t="s">
        <v>403</v>
      </c>
    </row>
    <row r="160" s="155" customFormat="1" ht="140" customHeight="1" spans="1:19">
      <c r="A160" s="104">
        <v>155</v>
      </c>
      <c r="B160" s="170">
        <v>6528252021156</v>
      </c>
      <c r="C160" s="89" t="s">
        <v>47</v>
      </c>
      <c r="D160" s="88" t="s">
        <v>38</v>
      </c>
      <c r="E160" s="171" t="s">
        <v>48</v>
      </c>
      <c r="F160" s="171" t="s">
        <v>40</v>
      </c>
      <c r="G160" s="172" t="s">
        <v>41</v>
      </c>
      <c r="H160" s="172" t="s">
        <v>42</v>
      </c>
      <c r="I160" s="175" t="s">
        <v>410</v>
      </c>
      <c r="J160" s="194" t="s">
        <v>411</v>
      </c>
      <c r="K160" s="195">
        <v>28.85</v>
      </c>
      <c r="L160" s="195">
        <v>28.85</v>
      </c>
      <c r="M160" s="191"/>
      <c r="N160" s="192"/>
      <c r="O160" s="191"/>
      <c r="P160" s="191"/>
      <c r="Q160" s="203">
        <v>50</v>
      </c>
      <c r="R160" s="191" t="s">
        <v>412</v>
      </c>
      <c r="S160" s="175" t="s">
        <v>403</v>
      </c>
    </row>
    <row r="161" s="155" customFormat="1" ht="140" customHeight="1" spans="1:19">
      <c r="A161" s="104">
        <v>156</v>
      </c>
      <c r="B161" s="170">
        <v>6528252021157</v>
      </c>
      <c r="C161" s="89" t="s">
        <v>47</v>
      </c>
      <c r="D161" s="88" t="s">
        <v>38</v>
      </c>
      <c r="E161" s="171" t="s">
        <v>48</v>
      </c>
      <c r="F161" s="171" t="s">
        <v>40</v>
      </c>
      <c r="G161" s="172" t="s">
        <v>41</v>
      </c>
      <c r="H161" s="172" t="s">
        <v>42</v>
      </c>
      <c r="I161" s="175" t="s">
        <v>410</v>
      </c>
      <c r="J161" s="194" t="s">
        <v>413</v>
      </c>
      <c r="K161" s="195">
        <v>72.18</v>
      </c>
      <c r="L161" s="195">
        <v>72.18</v>
      </c>
      <c r="M161" s="191"/>
      <c r="N161" s="192"/>
      <c r="O161" s="191"/>
      <c r="P161" s="191"/>
      <c r="Q161" s="203">
        <v>40</v>
      </c>
      <c r="R161" s="191" t="s">
        <v>414</v>
      </c>
      <c r="S161" s="175" t="s">
        <v>403</v>
      </c>
    </row>
    <row r="162" s="155" customFormat="1" ht="140" customHeight="1" spans="1:19">
      <c r="A162" s="104">
        <v>157</v>
      </c>
      <c r="B162" s="170">
        <v>6528252021158</v>
      </c>
      <c r="C162" s="88" t="s">
        <v>98</v>
      </c>
      <c r="D162" s="88" t="s">
        <v>38</v>
      </c>
      <c r="E162" s="171" t="s">
        <v>71</v>
      </c>
      <c r="F162" s="171" t="s">
        <v>40</v>
      </c>
      <c r="G162" s="172" t="s">
        <v>41</v>
      </c>
      <c r="H162" s="172" t="s">
        <v>42</v>
      </c>
      <c r="I162" s="175" t="s">
        <v>410</v>
      </c>
      <c r="J162" s="194" t="s">
        <v>415</v>
      </c>
      <c r="K162" s="195">
        <v>75</v>
      </c>
      <c r="L162" s="195">
        <v>75</v>
      </c>
      <c r="M162" s="191"/>
      <c r="N162" s="192"/>
      <c r="O162" s="191"/>
      <c r="P162" s="191"/>
      <c r="Q162" s="203">
        <v>20</v>
      </c>
      <c r="R162" s="191" t="s">
        <v>416</v>
      </c>
      <c r="S162" s="175" t="s">
        <v>403</v>
      </c>
    </row>
    <row r="163" s="155" customFormat="1" ht="140" customHeight="1" spans="1:19">
      <c r="A163" s="104">
        <v>158</v>
      </c>
      <c r="B163" s="170">
        <v>6528252021159</v>
      </c>
      <c r="C163" s="88" t="s">
        <v>417</v>
      </c>
      <c r="D163" s="88" t="s">
        <v>38</v>
      </c>
      <c r="E163" s="175" t="s">
        <v>189</v>
      </c>
      <c r="F163" s="175" t="s">
        <v>35</v>
      </c>
      <c r="G163" s="172" t="s">
        <v>41</v>
      </c>
      <c r="H163" s="172" t="s">
        <v>42</v>
      </c>
      <c r="I163" s="175" t="s">
        <v>410</v>
      </c>
      <c r="J163" s="194" t="s">
        <v>418</v>
      </c>
      <c r="K163" s="190">
        <v>132.92</v>
      </c>
      <c r="L163" s="190">
        <v>132.92</v>
      </c>
      <c r="M163" s="191"/>
      <c r="N163" s="192"/>
      <c r="O163" s="214"/>
      <c r="P163" s="214"/>
      <c r="Q163" s="202">
        <v>35</v>
      </c>
      <c r="R163" s="173" t="s">
        <v>419</v>
      </c>
      <c r="S163" s="214" t="s">
        <v>403</v>
      </c>
    </row>
    <row r="164" s="155" customFormat="1" ht="140" customHeight="1" spans="1:19">
      <c r="A164" s="104">
        <v>159</v>
      </c>
      <c r="B164" s="170">
        <v>6528252021160</v>
      </c>
      <c r="C164" s="44" t="s">
        <v>292</v>
      </c>
      <c r="D164" s="88" t="s">
        <v>38</v>
      </c>
      <c r="E164" s="175" t="s">
        <v>189</v>
      </c>
      <c r="F164" s="175" t="s">
        <v>35</v>
      </c>
      <c r="G164" s="172" t="s">
        <v>41</v>
      </c>
      <c r="H164" s="172" t="s">
        <v>42</v>
      </c>
      <c r="I164" s="175" t="s">
        <v>410</v>
      </c>
      <c r="J164" s="215" t="s">
        <v>420</v>
      </c>
      <c r="K164" s="190">
        <v>22.5</v>
      </c>
      <c r="L164" s="190">
        <v>22.5</v>
      </c>
      <c r="M164" s="191"/>
      <c r="N164" s="192"/>
      <c r="O164" s="214"/>
      <c r="P164" s="214"/>
      <c r="Q164" s="202">
        <v>30</v>
      </c>
      <c r="R164" s="173" t="s">
        <v>421</v>
      </c>
      <c r="S164" s="214" t="s">
        <v>403</v>
      </c>
    </row>
    <row r="165" s="155" customFormat="1" ht="140" customHeight="1" spans="1:19">
      <c r="A165" s="104">
        <v>160</v>
      </c>
      <c r="B165" s="170">
        <v>6528252021161</v>
      </c>
      <c r="C165" s="174" t="s">
        <v>95</v>
      </c>
      <c r="D165" s="88" t="s">
        <v>38</v>
      </c>
      <c r="E165" s="171" t="s">
        <v>71</v>
      </c>
      <c r="F165" s="171" t="s">
        <v>40</v>
      </c>
      <c r="G165" s="172" t="s">
        <v>41</v>
      </c>
      <c r="H165" s="172" t="s">
        <v>42</v>
      </c>
      <c r="I165" s="175" t="s">
        <v>422</v>
      </c>
      <c r="J165" s="194" t="s">
        <v>423</v>
      </c>
      <c r="K165" s="195">
        <v>96</v>
      </c>
      <c r="L165" s="195">
        <v>96</v>
      </c>
      <c r="M165" s="191"/>
      <c r="N165" s="192"/>
      <c r="O165" s="191"/>
      <c r="P165" s="191"/>
      <c r="Q165" s="203">
        <v>60</v>
      </c>
      <c r="R165" s="191" t="s">
        <v>424</v>
      </c>
      <c r="S165" s="175" t="s">
        <v>403</v>
      </c>
    </row>
    <row r="166" s="155" customFormat="1" ht="176" customHeight="1" spans="1:19">
      <c r="A166" s="104">
        <v>161</v>
      </c>
      <c r="B166" s="170">
        <v>6528252021162</v>
      </c>
      <c r="C166" s="174" t="s">
        <v>95</v>
      </c>
      <c r="D166" s="88" t="s">
        <v>38</v>
      </c>
      <c r="E166" s="171" t="s">
        <v>71</v>
      </c>
      <c r="F166" s="171" t="s">
        <v>40</v>
      </c>
      <c r="G166" s="172" t="s">
        <v>41</v>
      </c>
      <c r="H166" s="172" t="s">
        <v>42</v>
      </c>
      <c r="I166" s="175" t="s">
        <v>422</v>
      </c>
      <c r="J166" s="194" t="s">
        <v>425</v>
      </c>
      <c r="K166" s="195">
        <v>23</v>
      </c>
      <c r="L166" s="195">
        <v>23</v>
      </c>
      <c r="M166" s="191"/>
      <c r="N166" s="192"/>
      <c r="O166" s="191"/>
      <c r="P166" s="191"/>
      <c r="Q166" s="203">
        <v>60</v>
      </c>
      <c r="R166" s="191" t="s">
        <v>426</v>
      </c>
      <c r="S166" s="175" t="s">
        <v>403</v>
      </c>
    </row>
    <row r="167" s="155" customFormat="1" ht="96" customHeight="1" spans="1:19">
      <c r="A167" s="104">
        <v>162</v>
      </c>
      <c r="B167" s="170">
        <v>6528252021163</v>
      </c>
      <c r="C167" s="89" t="s">
        <v>47</v>
      </c>
      <c r="D167" s="88" t="s">
        <v>38</v>
      </c>
      <c r="E167" s="171" t="s">
        <v>48</v>
      </c>
      <c r="F167" s="171" t="s">
        <v>40</v>
      </c>
      <c r="G167" s="172" t="s">
        <v>41</v>
      </c>
      <c r="H167" s="172" t="s">
        <v>42</v>
      </c>
      <c r="I167" s="175" t="s">
        <v>427</v>
      </c>
      <c r="J167" s="194" t="s">
        <v>428</v>
      </c>
      <c r="K167" s="195">
        <v>52.8</v>
      </c>
      <c r="L167" s="195">
        <v>52.8</v>
      </c>
      <c r="M167" s="191"/>
      <c r="N167" s="192"/>
      <c r="O167" s="191"/>
      <c r="P167" s="191"/>
      <c r="Q167" s="203">
        <v>50</v>
      </c>
      <c r="R167" s="191" t="s">
        <v>429</v>
      </c>
      <c r="S167" s="175" t="s">
        <v>403</v>
      </c>
    </row>
    <row r="168" s="155" customFormat="1" ht="96" customHeight="1" spans="1:19">
      <c r="A168" s="104">
        <v>163</v>
      </c>
      <c r="B168" s="170">
        <v>6528252021164</v>
      </c>
      <c r="C168" s="88" t="s">
        <v>201</v>
      </c>
      <c r="D168" s="88" t="s">
        <v>38</v>
      </c>
      <c r="E168" s="173" t="s">
        <v>124</v>
      </c>
      <c r="F168" s="171" t="s">
        <v>40</v>
      </c>
      <c r="G168" s="172" t="s">
        <v>41</v>
      </c>
      <c r="H168" s="172" t="s">
        <v>42</v>
      </c>
      <c r="I168" s="175" t="s">
        <v>427</v>
      </c>
      <c r="J168" s="194" t="s">
        <v>430</v>
      </c>
      <c r="K168" s="195">
        <v>200</v>
      </c>
      <c r="L168" s="195">
        <v>200</v>
      </c>
      <c r="M168" s="191"/>
      <c r="N168" s="192"/>
      <c r="O168" s="191"/>
      <c r="P168" s="191"/>
      <c r="Q168" s="203">
        <v>50</v>
      </c>
      <c r="R168" s="191" t="s">
        <v>431</v>
      </c>
      <c r="S168" s="175" t="s">
        <v>403</v>
      </c>
    </row>
    <row r="169" s="155" customFormat="1" ht="96" customHeight="1" spans="1:19">
      <c r="A169" s="104">
        <v>164</v>
      </c>
      <c r="B169" s="170">
        <v>6528252021165</v>
      </c>
      <c r="C169" s="88" t="s">
        <v>98</v>
      </c>
      <c r="D169" s="88" t="s">
        <v>38</v>
      </c>
      <c r="E169" s="171" t="s">
        <v>71</v>
      </c>
      <c r="F169" s="171" t="s">
        <v>40</v>
      </c>
      <c r="G169" s="172" t="s">
        <v>41</v>
      </c>
      <c r="H169" s="172" t="s">
        <v>42</v>
      </c>
      <c r="I169" s="175" t="s">
        <v>427</v>
      </c>
      <c r="J169" s="194" t="s">
        <v>432</v>
      </c>
      <c r="K169" s="195">
        <v>150</v>
      </c>
      <c r="L169" s="195">
        <v>150</v>
      </c>
      <c r="M169" s="191"/>
      <c r="N169" s="192"/>
      <c r="O169" s="191"/>
      <c r="P169" s="191"/>
      <c r="Q169" s="203">
        <v>20</v>
      </c>
      <c r="R169" s="191" t="s">
        <v>433</v>
      </c>
      <c r="S169" s="175" t="s">
        <v>403</v>
      </c>
    </row>
    <row r="170" s="155" customFormat="1" ht="96" customHeight="1" spans="1:19">
      <c r="A170" s="104">
        <v>165</v>
      </c>
      <c r="B170" s="170">
        <v>6528252021166</v>
      </c>
      <c r="C170" s="89" t="s">
        <v>47</v>
      </c>
      <c r="D170" s="88" t="s">
        <v>38</v>
      </c>
      <c r="E170" s="171" t="s">
        <v>48</v>
      </c>
      <c r="F170" s="171" t="s">
        <v>40</v>
      </c>
      <c r="G170" s="172" t="s">
        <v>41</v>
      </c>
      <c r="H170" s="172" t="s">
        <v>42</v>
      </c>
      <c r="I170" s="175" t="s">
        <v>427</v>
      </c>
      <c r="J170" s="194" t="s">
        <v>434</v>
      </c>
      <c r="K170" s="195">
        <v>50</v>
      </c>
      <c r="L170" s="195">
        <v>50</v>
      </c>
      <c r="M170" s="191"/>
      <c r="N170" s="192"/>
      <c r="O170" s="191"/>
      <c r="P170" s="191"/>
      <c r="Q170" s="203">
        <v>20</v>
      </c>
      <c r="R170" s="191" t="s">
        <v>435</v>
      </c>
      <c r="S170" s="175" t="s">
        <v>403</v>
      </c>
    </row>
    <row r="171" s="155" customFormat="1" ht="140" customHeight="1" spans="1:19">
      <c r="A171" s="104">
        <v>166</v>
      </c>
      <c r="B171" s="170">
        <v>6528252021167</v>
      </c>
      <c r="C171" s="89" t="s">
        <v>47</v>
      </c>
      <c r="D171" s="88" t="s">
        <v>38</v>
      </c>
      <c r="E171" s="171" t="s">
        <v>48</v>
      </c>
      <c r="F171" s="171" t="s">
        <v>40</v>
      </c>
      <c r="G171" s="172" t="s">
        <v>41</v>
      </c>
      <c r="H171" s="172" t="s">
        <v>42</v>
      </c>
      <c r="I171" s="175" t="s">
        <v>427</v>
      </c>
      <c r="J171" s="194" t="s">
        <v>436</v>
      </c>
      <c r="K171" s="195">
        <v>175</v>
      </c>
      <c r="L171" s="195">
        <v>175</v>
      </c>
      <c r="M171" s="191"/>
      <c r="N171" s="192"/>
      <c r="O171" s="191"/>
      <c r="P171" s="191"/>
      <c r="Q171" s="203">
        <v>15</v>
      </c>
      <c r="R171" s="191" t="s">
        <v>437</v>
      </c>
      <c r="S171" s="175" t="s">
        <v>403</v>
      </c>
    </row>
    <row r="172" s="155" customFormat="1" ht="140" customHeight="1" spans="1:19">
      <c r="A172" s="104">
        <v>167</v>
      </c>
      <c r="B172" s="170">
        <v>6528252021168</v>
      </c>
      <c r="C172" s="149" t="s">
        <v>70</v>
      </c>
      <c r="D172" s="149" t="s">
        <v>38</v>
      </c>
      <c r="E172" s="171" t="s">
        <v>71</v>
      </c>
      <c r="F172" s="171" t="s">
        <v>40</v>
      </c>
      <c r="G172" s="172" t="s">
        <v>41</v>
      </c>
      <c r="H172" s="172" t="s">
        <v>42</v>
      </c>
      <c r="I172" s="214" t="s">
        <v>438</v>
      </c>
      <c r="J172" s="189" t="s">
        <v>439</v>
      </c>
      <c r="K172" s="217">
        <v>178</v>
      </c>
      <c r="L172" s="217">
        <v>178</v>
      </c>
      <c r="M172" s="191"/>
      <c r="N172" s="192"/>
      <c r="O172" s="192"/>
      <c r="P172" s="192"/>
      <c r="Q172" s="202">
        <v>148</v>
      </c>
      <c r="R172" s="191" t="s">
        <v>440</v>
      </c>
      <c r="S172" s="171" t="s">
        <v>441</v>
      </c>
    </row>
    <row r="173" s="155" customFormat="1" ht="140" customHeight="1" spans="1:19">
      <c r="A173" s="104">
        <v>168</v>
      </c>
      <c r="B173" s="170">
        <v>6528252021169</v>
      </c>
      <c r="C173" s="89" t="s">
        <v>75</v>
      </c>
      <c r="D173" s="88" t="s">
        <v>38</v>
      </c>
      <c r="E173" s="175" t="s">
        <v>39</v>
      </c>
      <c r="F173" s="171" t="s">
        <v>40</v>
      </c>
      <c r="G173" s="172" t="s">
        <v>41</v>
      </c>
      <c r="H173" s="172" t="s">
        <v>42</v>
      </c>
      <c r="I173" s="175" t="s">
        <v>438</v>
      </c>
      <c r="J173" s="194" t="s">
        <v>442</v>
      </c>
      <c r="K173" s="195">
        <v>38.42</v>
      </c>
      <c r="L173" s="195">
        <v>38.42</v>
      </c>
      <c r="M173" s="191"/>
      <c r="N173" s="192"/>
      <c r="O173" s="191"/>
      <c r="P173" s="191"/>
      <c r="Q173" s="220">
        <v>125</v>
      </c>
      <c r="R173" s="191" t="s">
        <v>440</v>
      </c>
      <c r="S173" s="171" t="s">
        <v>441</v>
      </c>
    </row>
    <row r="174" s="155" customFormat="1" ht="140" customHeight="1" spans="1:19">
      <c r="A174" s="104">
        <v>169</v>
      </c>
      <c r="B174" s="170">
        <v>6528252021170</v>
      </c>
      <c r="C174" s="88" t="s">
        <v>443</v>
      </c>
      <c r="D174" s="88" t="s">
        <v>38</v>
      </c>
      <c r="E174" s="175" t="s">
        <v>39</v>
      </c>
      <c r="F174" s="171" t="s">
        <v>40</v>
      </c>
      <c r="G174" s="172" t="s">
        <v>41</v>
      </c>
      <c r="H174" s="172" t="s">
        <v>42</v>
      </c>
      <c r="I174" s="175" t="s">
        <v>438</v>
      </c>
      <c r="J174" s="194" t="s">
        <v>444</v>
      </c>
      <c r="K174" s="195">
        <v>62.141</v>
      </c>
      <c r="L174" s="195">
        <v>62.141</v>
      </c>
      <c r="M174" s="191"/>
      <c r="N174" s="192"/>
      <c r="O174" s="191"/>
      <c r="P174" s="191"/>
      <c r="Q174" s="220">
        <v>125</v>
      </c>
      <c r="R174" s="191" t="s">
        <v>445</v>
      </c>
      <c r="S174" s="171" t="s">
        <v>441</v>
      </c>
    </row>
    <row r="175" s="155" customFormat="1" ht="140" customHeight="1" spans="1:19">
      <c r="A175" s="104">
        <v>170</v>
      </c>
      <c r="B175" s="170">
        <v>6528252021171</v>
      </c>
      <c r="C175" s="88" t="s">
        <v>446</v>
      </c>
      <c r="D175" s="88" t="s">
        <v>38</v>
      </c>
      <c r="E175" s="171" t="s">
        <v>92</v>
      </c>
      <c r="F175" s="171" t="s">
        <v>35</v>
      </c>
      <c r="G175" s="172" t="s">
        <v>41</v>
      </c>
      <c r="H175" s="172" t="s">
        <v>42</v>
      </c>
      <c r="I175" s="175" t="s">
        <v>438</v>
      </c>
      <c r="J175" s="194" t="s">
        <v>447</v>
      </c>
      <c r="K175" s="195">
        <v>298.36</v>
      </c>
      <c r="L175" s="195">
        <v>298.36</v>
      </c>
      <c r="M175" s="191"/>
      <c r="N175" s="192"/>
      <c r="O175" s="191"/>
      <c r="P175" s="191"/>
      <c r="Q175" s="220">
        <v>100</v>
      </c>
      <c r="R175" s="191" t="s">
        <v>448</v>
      </c>
      <c r="S175" s="171" t="s">
        <v>441</v>
      </c>
    </row>
    <row r="176" s="155" customFormat="1" ht="140" customHeight="1" spans="1:19">
      <c r="A176" s="104">
        <v>171</v>
      </c>
      <c r="B176" s="170">
        <v>6528252021172</v>
      </c>
      <c r="C176" s="88" t="s">
        <v>446</v>
      </c>
      <c r="D176" s="88" t="s">
        <v>38</v>
      </c>
      <c r="E176" s="171" t="s">
        <v>92</v>
      </c>
      <c r="F176" s="171" t="s">
        <v>35</v>
      </c>
      <c r="G176" s="172" t="s">
        <v>41</v>
      </c>
      <c r="H176" s="172" t="s">
        <v>42</v>
      </c>
      <c r="I176" s="175" t="s">
        <v>438</v>
      </c>
      <c r="J176" s="194" t="s">
        <v>449</v>
      </c>
      <c r="K176" s="195">
        <v>293</v>
      </c>
      <c r="L176" s="195">
        <v>293</v>
      </c>
      <c r="M176" s="191"/>
      <c r="N176" s="192"/>
      <c r="O176" s="191"/>
      <c r="P176" s="191"/>
      <c r="Q176" s="220">
        <v>100</v>
      </c>
      <c r="R176" s="191" t="s">
        <v>448</v>
      </c>
      <c r="S176" s="171" t="s">
        <v>441</v>
      </c>
    </row>
    <row r="177" s="155" customFormat="1" ht="140" customHeight="1" spans="1:19">
      <c r="A177" s="104">
        <v>172</v>
      </c>
      <c r="B177" s="170">
        <v>6528252021173</v>
      </c>
      <c r="C177" s="88" t="s">
        <v>450</v>
      </c>
      <c r="D177" s="88" t="s">
        <v>38</v>
      </c>
      <c r="E177" s="175" t="s">
        <v>124</v>
      </c>
      <c r="F177" s="171" t="s">
        <v>40</v>
      </c>
      <c r="G177" s="172" t="s">
        <v>41</v>
      </c>
      <c r="H177" s="172" t="s">
        <v>42</v>
      </c>
      <c r="I177" s="175" t="s">
        <v>438</v>
      </c>
      <c r="J177" s="194" t="s">
        <v>451</v>
      </c>
      <c r="K177" s="195">
        <v>18.9</v>
      </c>
      <c r="L177" s="195">
        <v>18.9</v>
      </c>
      <c r="M177" s="191"/>
      <c r="N177" s="192"/>
      <c r="O177" s="191"/>
      <c r="P177" s="191"/>
      <c r="Q177" s="220">
        <v>27</v>
      </c>
      <c r="R177" s="191" t="s">
        <v>440</v>
      </c>
      <c r="S177" s="171" t="s">
        <v>441</v>
      </c>
    </row>
    <row r="178" s="155" customFormat="1" ht="140" customHeight="1" spans="1:19">
      <c r="A178" s="104">
        <v>173</v>
      </c>
      <c r="B178" s="170">
        <v>6528252021174</v>
      </c>
      <c r="C178" s="89" t="s">
        <v>47</v>
      </c>
      <c r="D178" s="88" t="s">
        <v>38</v>
      </c>
      <c r="E178" s="171" t="s">
        <v>48</v>
      </c>
      <c r="F178" s="171" t="s">
        <v>40</v>
      </c>
      <c r="G178" s="172" t="s">
        <v>41</v>
      </c>
      <c r="H178" s="172" t="s">
        <v>42</v>
      </c>
      <c r="I178" s="175" t="s">
        <v>452</v>
      </c>
      <c r="J178" s="194" t="s">
        <v>453</v>
      </c>
      <c r="K178" s="195">
        <v>295.29</v>
      </c>
      <c r="L178" s="195">
        <v>295.29</v>
      </c>
      <c r="M178" s="191"/>
      <c r="N178" s="192"/>
      <c r="O178" s="191"/>
      <c r="P178" s="191"/>
      <c r="Q178" s="220">
        <v>39</v>
      </c>
      <c r="R178" s="191" t="s">
        <v>440</v>
      </c>
      <c r="S178" s="171" t="s">
        <v>441</v>
      </c>
    </row>
    <row r="179" s="155" customFormat="1" ht="140" customHeight="1" spans="1:19">
      <c r="A179" s="104">
        <v>174</v>
      </c>
      <c r="B179" s="170">
        <v>6528252021175</v>
      </c>
      <c r="C179" s="88" t="s">
        <v>98</v>
      </c>
      <c r="D179" s="88" t="s">
        <v>38</v>
      </c>
      <c r="E179" s="171" t="s">
        <v>71</v>
      </c>
      <c r="F179" s="171" t="s">
        <v>40</v>
      </c>
      <c r="G179" s="172" t="s">
        <v>41</v>
      </c>
      <c r="H179" s="172" t="s">
        <v>42</v>
      </c>
      <c r="I179" s="175" t="s">
        <v>452</v>
      </c>
      <c r="J179" s="194" t="s">
        <v>454</v>
      </c>
      <c r="K179" s="195">
        <v>60</v>
      </c>
      <c r="L179" s="195">
        <v>60</v>
      </c>
      <c r="M179" s="191"/>
      <c r="N179" s="192"/>
      <c r="O179" s="191"/>
      <c r="P179" s="191"/>
      <c r="Q179" s="220">
        <v>39</v>
      </c>
      <c r="R179" s="191" t="s">
        <v>455</v>
      </c>
      <c r="S179" s="171" t="s">
        <v>441</v>
      </c>
    </row>
    <row r="180" s="155" customFormat="1" ht="140" customHeight="1" spans="1:19">
      <c r="A180" s="104">
        <v>175</v>
      </c>
      <c r="B180" s="170">
        <v>6528252021176</v>
      </c>
      <c r="C180" s="149" t="s">
        <v>70</v>
      </c>
      <c r="D180" s="149" t="s">
        <v>38</v>
      </c>
      <c r="E180" s="171" t="s">
        <v>71</v>
      </c>
      <c r="F180" s="171" t="s">
        <v>40</v>
      </c>
      <c r="G180" s="172" t="s">
        <v>41</v>
      </c>
      <c r="H180" s="172" t="s">
        <v>42</v>
      </c>
      <c r="I180" s="208" t="s">
        <v>456</v>
      </c>
      <c r="J180" s="218" t="s">
        <v>457</v>
      </c>
      <c r="K180" s="217">
        <v>54.6825</v>
      </c>
      <c r="L180" s="217">
        <v>54.6825</v>
      </c>
      <c r="M180" s="191"/>
      <c r="N180" s="192"/>
      <c r="O180" s="192"/>
      <c r="P180" s="192"/>
      <c r="Q180" s="202">
        <v>148</v>
      </c>
      <c r="R180" s="191" t="s">
        <v>440</v>
      </c>
      <c r="S180" s="171" t="s">
        <v>441</v>
      </c>
    </row>
    <row r="181" s="155" customFormat="1" ht="140" customHeight="1" spans="1:19">
      <c r="A181" s="104">
        <v>176</v>
      </c>
      <c r="B181" s="170">
        <v>6528252021177</v>
      </c>
      <c r="C181" s="149" t="s">
        <v>98</v>
      </c>
      <c r="D181" s="88" t="s">
        <v>38</v>
      </c>
      <c r="E181" s="171" t="s">
        <v>71</v>
      </c>
      <c r="F181" s="171" t="s">
        <v>40</v>
      </c>
      <c r="G181" s="172" t="s">
        <v>41</v>
      </c>
      <c r="H181" s="172" t="s">
        <v>42</v>
      </c>
      <c r="I181" s="208" t="s">
        <v>458</v>
      </c>
      <c r="J181" s="218" t="s">
        <v>459</v>
      </c>
      <c r="K181" s="219">
        <v>120</v>
      </c>
      <c r="L181" s="219">
        <v>120</v>
      </c>
      <c r="M181" s="191"/>
      <c r="N181" s="192"/>
      <c r="O181" s="192"/>
      <c r="P181" s="192"/>
      <c r="Q181" s="220">
        <v>68</v>
      </c>
      <c r="R181" s="191" t="s">
        <v>455</v>
      </c>
      <c r="S181" s="171" t="s">
        <v>441</v>
      </c>
    </row>
    <row r="182" s="155" customFormat="1" ht="140" customHeight="1" spans="1:19">
      <c r="A182" s="104">
        <v>177</v>
      </c>
      <c r="B182" s="170">
        <v>6528252021178</v>
      </c>
      <c r="C182" s="89" t="s">
        <v>47</v>
      </c>
      <c r="D182" s="88" t="s">
        <v>38</v>
      </c>
      <c r="E182" s="171" t="s">
        <v>48</v>
      </c>
      <c r="F182" s="171" t="s">
        <v>40</v>
      </c>
      <c r="G182" s="172" t="s">
        <v>41</v>
      </c>
      <c r="H182" s="172" t="s">
        <v>42</v>
      </c>
      <c r="I182" s="175" t="s">
        <v>458</v>
      </c>
      <c r="J182" s="218" t="s">
        <v>460</v>
      </c>
      <c r="K182" s="195">
        <v>61.2</v>
      </c>
      <c r="L182" s="195">
        <v>61.2</v>
      </c>
      <c r="M182" s="191"/>
      <c r="N182" s="192"/>
      <c r="O182" s="191"/>
      <c r="P182" s="191"/>
      <c r="Q182" s="220">
        <v>68</v>
      </c>
      <c r="R182" s="191" t="s">
        <v>440</v>
      </c>
      <c r="S182" s="171" t="s">
        <v>441</v>
      </c>
    </row>
    <row r="183" s="155" customFormat="1" ht="140" customHeight="1" spans="1:19">
      <c r="A183" s="104">
        <v>178</v>
      </c>
      <c r="B183" s="170">
        <v>6528252021179</v>
      </c>
      <c r="C183" s="88" t="s">
        <v>98</v>
      </c>
      <c r="D183" s="88" t="s">
        <v>38</v>
      </c>
      <c r="E183" s="171" t="s">
        <v>71</v>
      </c>
      <c r="F183" s="171" t="s">
        <v>40</v>
      </c>
      <c r="G183" s="172" t="s">
        <v>41</v>
      </c>
      <c r="H183" s="172" t="s">
        <v>42</v>
      </c>
      <c r="I183" s="175" t="s">
        <v>458</v>
      </c>
      <c r="J183" s="194" t="s">
        <v>461</v>
      </c>
      <c r="K183" s="195">
        <v>100</v>
      </c>
      <c r="L183" s="195">
        <v>100</v>
      </c>
      <c r="M183" s="191"/>
      <c r="N183" s="192"/>
      <c r="O183" s="191"/>
      <c r="P183" s="191"/>
      <c r="Q183" s="220">
        <v>68</v>
      </c>
      <c r="R183" s="191" t="s">
        <v>455</v>
      </c>
      <c r="S183" s="171" t="s">
        <v>441</v>
      </c>
    </row>
    <row r="184" s="155" customFormat="1" ht="140" customHeight="1" spans="1:19">
      <c r="A184" s="104">
        <v>179</v>
      </c>
      <c r="B184" s="170">
        <v>6528252021180</v>
      </c>
      <c r="C184" s="88" t="s">
        <v>462</v>
      </c>
      <c r="D184" s="88" t="s">
        <v>38</v>
      </c>
      <c r="E184" s="175" t="s">
        <v>189</v>
      </c>
      <c r="F184" s="175" t="s">
        <v>35</v>
      </c>
      <c r="G184" s="172" t="s">
        <v>41</v>
      </c>
      <c r="H184" s="172" t="s">
        <v>42</v>
      </c>
      <c r="I184" s="175" t="s">
        <v>458</v>
      </c>
      <c r="J184" s="194" t="s">
        <v>463</v>
      </c>
      <c r="K184" s="195">
        <v>96</v>
      </c>
      <c r="L184" s="195">
        <v>96</v>
      </c>
      <c r="M184" s="191"/>
      <c r="N184" s="192"/>
      <c r="O184" s="191"/>
      <c r="P184" s="191"/>
      <c r="Q184" s="220">
        <v>68</v>
      </c>
      <c r="R184" s="191" t="s">
        <v>448</v>
      </c>
      <c r="S184" s="171" t="s">
        <v>441</v>
      </c>
    </row>
    <row r="185" s="155" customFormat="1" ht="140" customHeight="1" spans="1:19">
      <c r="A185" s="104">
        <v>180</v>
      </c>
      <c r="B185" s="170">
        <v>6528252021181</v>
      </c>
      <c r="C185" s="89" t="s">
        <v>84</v>
      </c>
      <c r="D185" s="89" t="s">
        <v>38</v>
      </c>
      <c r="E185" s="171" t="s">
        <v>71</v>
      </c>
      <c r="F185" s="171" t="s">
        <v>40</v>
      </c>
      <c r="G185" s="172" t="s">
        <v>41</v>
      </c>
      <c r="H185" s="172" t="s">
        <v>42</v>
      </c>
      <c r="I185" s="173" t="s">
        <v>464</v>
      </c>
      <c r="J185" s="189" t="s">
        <v>465</v>
      </c>
      <c r="K185" s="190">
        <v>249.15</v>
      </c>
      <c r="L185" s="190">
        <v>249.15</v>
      </c>
      <c r="M185" s="191"/>
      <c r="N185" s="192"/>
      <c r="O185" s="192"/>
      <c r="P185" s="192"/>
      <c r="Q185" s="202">
        <v>15</v>
      </c>
      <c r="R185" s="191" t="s">
        <v>440</v>
      </c>
      <c r="S185" s="171" t="s">
        <v>441</v>
      </c>
    </row>
    <row r="186" s="155" customFormat="1" ht="140" customHeight="1" spans="1:19">
      <c r="A186" s="104">
        <v>181</v>
      </c>
      <c r="B186" s="170">
        <v>6528252021182</v>
      </c>
      <c r="C186" s="89" t="s">
        <v>47</v>
      </c>
      <c r="D186" s="88" t="s">
        <v>38</v>
      </c>
      <c r="E186" s="171" t="s">
        <v>48</v>
      </c>
      <c r="F186" s="171" t="s">
        <v>40</v>
      </c>
      <c r="G186" s="172" t="s">
        <v>41</v>
      </c>
      <c r="H186" s="172" t="s">
        <v>42</v>
      </c>
      <c r="I186" s="175" t="s">
        <v>466</v>
      </c>
      <c r="J186" s="194" t="s">
        <v>467</v>
      </c>
      <c r="K186" s="219">
        <v>34.48</v>
      </c>
      <c r="L186" s="219">
        <v>34.48</v>
      </c>
      <c r="M186" s="191"/>
      <c r="N186" s="192"/>
      <c r="O186" s="191"/>
      <c r="P186" s="191"/>
      <c r="Q186" s="220">
        <v>5</v>
      </c>
      <c r="R186" s="191" t="s">
        <v>440</v>
      </c>
      <c r="S186" s="171" t="s">
        <v>441</v>
      </c>
    </row>
    <row r="187" s="155" customFormat="1" ht="140" customHeight="1" spans="1:19">
      <c r="A187" s="104">
        <v>182</v>
      </c>
      <c r="B187" s="170">
        <v>6528252021183</v>
      </c>
      <c r="C187" s="88" t="s">
        <v>98</v>
      </c>
      <c r="D187" s="88" t="s">
        <v>38</v>
      </c>
      <c r="E187" s="171" t="s">
        <v>71</v>
      </c>
      <c r="F187" s="171" t="s">
        <v>40</v>
      </c>
      <c r="G187" s="172" t="s">
        <v>41</v>
      </c>
      <c r="H187" s="172" t="s">
        <v>42</v>
      </c>
      <c r="I187" s="175" t="s">
        <v>466</v>
      </c>
      <c r="J187" s="194" t="s">
        <v>468</v>
      </c>
      <c r="K187" s="195">
        <v>40</v>
      </c>
      <c r="L187" s="195">
        <v>40</v>
      </c>
      <c r="M187" s="191"/>
      <c r="N187" s="192"/>
      <c r="O187" s="191"/>
      <c r="P187" s="191"/>
      <c r="Q187" s="220">
        <v>18</v>
      </c>
      <c r="R187" s="191" t="s">
        <v>455</v>
      </c>
      <c r="S187" s="171" t="s">
        <v>441</v>
      </c>
    </row>
    <row r="188" s="155" customFormat="1" ht="140" customHeight="1" spans="1:19">
      <c r="A188" s="104">
        <v>183</v>
      </c>
      <c r="B188" s="170">
        <v>6528252021184</v>
      </c>
      <c r="C188" s="174" t="s">
        <v>95</v>
      </c>
      <c r="D188" s="149" t="s">
        <v>38</v>
      </c>
      <c r="E188" s="171" t="s">
        <v>71</v>
      </c>
      <c r="F188" s="171" t="s">
        <v>40</v>
      </c>
      <c r="G188" s="172" t="s">
        <v>41</v>
      </c>
      <c r="H188" s="172" t="s">
        <v>42</v>
      </c>
      <c r="I188" s="208" t="s">
        <v>469</v>
      </c>
      <c r="J188" s="218" t="s">
        <v>470</v>
      </c>
      <c r="K188" s="217">
        <v>105</v>
      </c>
      <c r="L188" s="217">
        <v>105</v>
      </c>
      <c r="M188" s="191"/>
      <c r="N188" s="192"/>
      <c r="O188" s="192"/>
      <c r="P188" s="192"/>
      <c r="Q188" s="202">
        <v>148</v>
      </c>
      <c r="R188" s="191" t="s">
        <v>440</v>
      </c>
      <c r="S188" s="171" t="s">
        <v>441</v>
      </c>
    </row>
    <row r="189" s="155" customFormat="1" ht="140" customHeight="1" spans="1:19">
      <c r="A189" s="104">
        <v>184</v>
      </c>
      <c r="B189" s="170">
        <v>6528252021185</v>
      </c>
      <c r="C189" s="89" t="s">
        <v>84</v>
      </c>
      <c r="D189" s="89" t="s">
        <v>38</v>
      </c>
      <c r="E189" s="171" t="s">
        <v>71</v>
      </c>
      <c r="F189" s="171" t="s">
        <v>40</v>
      </c>
      <c r="G189" s="172" t="s">
        <v>41</v>
      </c>
      <c r="H189" s="172" t="s">
        <v>42</v>
      </c>
      <c r="I189" s="214" t="s">
        <v>471</v>
      </c>
      <c r="J189" s="189" t="s">
        <v>472</v>
      </c>
      <c r="K189" s="190">
        <v>262.65</v>
      </c>
      <c r="L189" s="190">
        <v>262.65</v>
      </c>
      <c r="M189" s="191"/>
      <c r="N189" s="192"/>
      <c r="O189" s="192"/>
      <c r="P189" s="192"/>
      <c r="Q189" s="202">
        <v>60</v>
      </c>
      <c r="R189" s="191" t="s">
        <v>440</v>
      </c>
      <c r="S189" s="171" t="s">
        <v>441</v>
      </c>
    </row>
    <row r="190" s="155" customFormat="1" ht="140" customHeight="1" spans="1:19">
      <c r="A190" s="104">
        <v>185</v>
      </c>
      <c r="B190" s="170">
        <v>6528252021186</v>
      </c>
      <c r="C190" s="149" t="s">
        <v>98</v>
      </c>
      <c r="D190" s="88" t="s">
        <v>38</v>
      </c>
      <c r="E190" s="171" t="s">
        <v>71</v>
      </c>
      <c r="F190" s="171" t="s">
        <v>40</v>
      </c>
      <c r="G190" s="172" t="s">
        <v>41</v>
      </c>
      <c r="H190" s="172" t="s">
        <v>42</v>
      </c>
      <c r="I190" s="208" t="s">
        <v>471</v>
      </c>
      <c r="J190" s="218" t="s">
        <v>473</v>
      </c>
      <c r="K190" s="219">
        <v>150</v>
      </c>
      <c r="L190" s="219">
        <v>150</v>
      </c>
      <c r="M190" s="191"/>
      <c r="N190" s="192"/>
      <c r="O190" s="192"/>
      <c r="P190" s="192"/>
      <c r="Q190" s="220">
        <v>88</v>
      </c>
      <c r="R190" s="191" t="s">
        <v>455</v>
      </c>
      <c r="S190" s="171" t="s">
        <v>441</v>
      </c>
    </row>
    <row r="191" s="155" customFormat="1" ht="140" customHeight="1" spans="1:19">
      <c r="A191" s="104">
        <v>186</v>
      </c>
      <c r="B191" s="170">
        <v>6528252021187</v>
      </c>
      <c r="C191" s="89" t="s">
        <v>47</v>
      </c>
      <c r="D191" s="88" t="s">
        <v>38</v>
      </c>
      <c r="E191" s="171" t="s">
        <v>48</v>
      </c>
      <c r="F191" s="171" t="s">
        <v>40</v>
      </c>
      <c r="G191" s="172" t="s">
        <v>41</v>
      </c>
      <c r="H191" s="172" t="s">
        <v>42</v>
      </c>
      <c r="I191" s="208" t="s">
        <v>471</v>
      </c>
      <c r="J191" s="218" t="s">
        <v>474</v>
      </c>
      <c r="K191" s="219">
        <v>279.99</v>
      </c>
      <c r="L191" s="219">
        <v>279.99</v>
      </c>
      <c r="M191" s="191"/>
      <c r="N191" s="192"/>
      <c r="O191" s="191"/>
      <c r="P191" s="191"/>
      <c r="Q191" s="220">
        <v>88</v>
      </c>
      <c r="R191" s="191" t="s">
        <v>440</v>
      </c>
      <c r="S191" s="171" t="s">
        <v>441</v>
      </c>
    </row>
    <row r="192" s="155" customFormat="1" ht="140" customHeight="1" spans="1:19">
      <c r="A192" s="104">
        <v>187</v>
      </c>
      <c r="B192" s="170">
        <v>6528252021188</v>
      </c>
      <c r="C192" s="88" t="s">
        <v>98</v>
      </c>
      <c r="D192" s="88" t="s">
        <v>38</v>
      </c>
      <c r="E192" s="171" t="s">
        <v>71</v>
      </c>
      <c r="F192" s="171" t="s">
        <v>40</v>
      </c>
      <c r="G192" s="172" t="s">
        <v>41</v>
      </c>
      <c r="H192" s="172" t="s">
        <v>42</v>
      </c>
      <c r="I192" s="175" t="s">
        <v>471</v>
      </c>
      <c r="J192" s="194" t="s">
        <v>475</v>
      </c>
      <c r="K192" s="195">
        <v>160</v>
      </c>
      <c r="L192" s="195">
        <v>160</v>
      </c>
      <c r="M192" s="191"/>
      <c r="N192" s="192"/>
      <c r="O192" s="191"/>
      <c r="P192" s="191"/>
      <c r="Q192" s="220">
        <v>88</v>
      </c>
      <c r="R192" s="191" t="s">
        <v>455</v>
      </c>
      <c r="S192" s="171" t="s">
        <v>441</v>
      </c>
    </row>
    <row r="193" s="155" customFormat="1" ht="140" customHeight="1" spans="1:19">
      <c r="A193" s="104">
        <v>188</v>
      </c>
      <c r="B193" s="170">
        <v>6528252021189</v>
      </c>
      <c r="C193" s="204" t="s">
        <v>387</v>
      </c>
      <c r="D193" s="88" t="s">
        <v>38</v>
      </c>
      <c r="E193" s="171" t="s">
        <v>48</v>
      </c>
      <c r="F193" s="171" t="s">
        <v>40</v>
      </c>
      <c r="G193" s="172" t="s">
        <v>41</v>
      </c>
      <c r="H193" s="172" t="s">
        <v>42</v>
      </c>
      <c r="I193" s="175" t="s">
        <v>476</v>
      </c>
      <c r="J193" s="218" t="s">
        <v>477</v>
      </c>
      <c r="K193" s="195">
        <v>6</v>
      </c>
      <c r="L193" s="195">
        <v>6</v>
      </c>
      <c r="M193" s="191"/>
      <c r="N193" s="192"/>
      <c r="O193" s="191"/>
      <c r="P193" s="191"/>
      <c r="Q193" s="220">
        <v>5</v>
      </c>
      <c r="R193" s="191" t="s">
        <v>440</v>
      </c>
      <c r="S193" s="171" t="s">
        <v>441</v>
      </c>
    </row>
    <row r="194" s="155" customFormat="1" ht="140" customHeight="1" spans="1:19">
      <c r="A194" s="104">
        <v>189</v>
      </c>
      <c r="B194" s="170">
        <v>6528252021190</v>
      </c>
      <c r="C194" s="89" t="s">
        <v>47</v>
      </c>
      <c r="D194" s="88" t="s">
        <v>38</v>
      </c>
      <c r="E194" s="171" t="s">
        <v>48</v>
      </c>
      <c r="F194" s="171" t="s">
        <v>40</v>
      </c>
      <c r="G194" s="172" t="s">
        <v>41</v>
      </c>
      <c r="H194" s="172" t="s">
        <v>42</v>
      </c>
      <c r="I194" s="175" t="s">
        <v>476</v>
      </c>
      <c r="J194" s="218" t="s">
        <v>478</v>
      </c>
      <c r="K194" s="195">
        <v>186.66</v>
      </c>
      <c r="L194" s="195">
        <v>186.66</v>
      </c>
      <c r="M194" s="191"/>
      <c r="N194" s="192"/>
      <c r="O194" s="191"/>
      <c r="P194" s="191"/>
      <c r="Q194" s="220">
        <v>5</v>
      </c>
      <c r="R194" s="191" t="s">
        <v>440</v>
      </c>
      <c r="S194" s="171" t="s">
        <v>441</v>
      </c>
    </row>
    <row r="195" s="155" customFormat="1" ht="140" customHeight="1" spans="1:19">
      <c r="A195" s="104">
        <v>190</v>
      </c>
      <c r="B195" s="170">
        <v>6528252021191</v>
      </c>
      <c r="C195" s="88" t="s">
        <v>98</v>
      </c>
      <c r="D195" s="88" t="s">
        <v>38</v>
      </c>
      <c r="E195" s="171" t="s">
        <v>71</v>
      </c>
      <c r="F195" s="171" t="s">
        <v>40</v>
      </c>
      <c r="G195" s="172" t="s">
        <v>41</v>
      </c>
      <c r="H195" s="172" t="s">
        <v>42</v>
      </c>
      <c r="I195" s="175" t="s">
        <v>476</v>
      </c>
      <c r="J195" s="194" t="s">
        <v>468</v>
      </c>
      <c r="K195" s="195">
        <v>40</v>
      </c>
      <c r="L195" s="195">
        <v>40</v>
      </c>
      <c r="M195" s="191"/>
      <c r="N195" s="192"/>
      <c r="O195" s="191"/>
      <c r="P195" s="191"/>
      <c r="Q195" s="220">
        <v>13</v>
      </c>
      <c r="R195" s="191" t="s">
        <v>455</v>
      </c>
      <c r="S195" s="171" t="s">
        <v>441</v>
      </c>
    </row>
    <row r="196" s="155" customFormat="1" ht="140" customHeight="1" spans="1:19">
      <c r="A196" s="104">
        <v>191</v>
      </c>
      <c r="B196" s="170">
        <v>6528252021192</v>
      </c>
      <c r="C196" s="88" t="s">
        <v>84</v>
      </c>
      <c r="D196" s="88" t="s">
        <v>38</v>
      </c>
      <c r="E196" s="171" t="s">
        <v>71</v>
      </c>
      <c r="F196" s="171" t="s">
        <v>40</v>
      </c>
      <c r="G196" s="172" t="s">
        <v>41</v>
      </c>
      <c r="H196" s="172" t="s">
        <v>42</v>
      </c>
      <c r="I196" s="175" t="s">
        <v>479</v>
      </c>
      <c r="J196" s="194" t="s">
        <v>480</v>
      </c>
      <c r="K196" s="195">
        <v>148.75</v>
      </c>
      <c r="L196" s="195">
        <v>148.75</v>
      </c>
      <c r="M196" s="191"/>
      <c r="N196" s="192"/>
      <c r="O196" s="191"/>
      <c r="P196" s="191"/>
      <c r="Q196" s="203">
        <v>100</v>
      </c>
      <c r="R196" s="191" t="s">
        <v>481</v>
      </c>
      <c r="S196" s="175" t="s">
        <v>482</v>
      </c>
    </row>
    <row r="197" s="155" customFormat="1" ht="140" customHeight="1" spans="1:19">
      <c r="A197" s="104">
        <v>192</v>
      </c>
      <c r="B197" s="170">
        <v>6528252021193</v>
      </c>
      <c r="C197" s="88" t="s">
        <v>292</v>
      </c>
      <c r="D197" s="88" t="s">
        <v>38</v>
      </c>
      <c r="E197" s="175" t="s">
        <v>189</v>
      </c>
      <c r="F197" s="175" t="s">
        <v>35</v>
      </c>
      <c r="G197" s="172" t="s">
        <v>41</v>
      </c>
      <c r="H197" s="172" t="s">
        <v>42</v>
      </c>
      <c r="I197" s="175" t="s">
        <v>479</v>
      </c>
      <c r="J197" s="194" t="s">
        <v>483</v>
      </c>
      <c r="K197" s="195">
        <v>215</v>
      </c>
      <c r="L197" s="195">
        <v>215</v>
      </c>
      <c r="M197" s="191"/>
      <c r="N197" s="192"/>
      <c r="O197" s="191"/>
      <c r="P197" s="191"/>
      <c r="Q197" s="203">
        <v>10</v>
      </c>
      <c r="R197" s="191" t="s">
        <v>484</v>
      </c>
      <c r="S197" s="175"/>
    </row>
    <row r="198" s="155" customFormat="1" ht="140" customHeight="1" spans="1:19">
      <c r="A198" s="104">
        <v>193</v>
      </c>
      <c r="B198" s="170">
        <v>6528252021194</v>
      </c>
      <c r="C198" s="88" t="s">
        <v>292</v>
      </c>
      <c r="D198" s="88" t="s">
        <v>38</v>
      </c>
      <c r="E198" s="175" t="s">
        <v>189</v>
      </c>
      <c r="F198" s="175" t="s">
        <v>35</v>
      </c>
      <c r="G198" s="172" t="s">
        <v>41</v>
      </c>
      <c r="H198" s="172" t="s">
        <v>42</v>
      </c>
      <c r="I198" s="175" t="s">
        <v>485</v>
      </c>
      <c r="J198" s="194" t="s">
        <v>486</v>
      </c>
      <c r="K198" s="195">
        <v>275</v>
      </c>
      <c r="L198" s="195">
        <v>275</v>
      </c>
      <c r="M198" s="191"/>
      <c r="N198" s="192"/>
      <c r="O198" s="191"/>
      <c r="P198" s="191"/>
      <c r="Q198" s="203">
        <v>10</v>
      </c>
      <c r="R198" s="191" t="s">
        <v>484</v>
      </c>
      <c r="S198" s="175" t="s">
        <v>482</v>
      </c>
    </row>
    <row r="199" s="155" customFormat="1" ht="140" customHeight="1" spans="1:19">
      <c r="A199" s="104">
        <v>194</v>
      </c>
      <c r="B199" s="170">
        <v>6528252021195</v>
      </c>
      <c r="C199" s="89" t="s">
        <v>75</v>
      </c>
      <c r="D199" s="88" t="s">
        <v>38</v>
      </c>
      <c r="E199" s="175" t="s">
        <v>39</v>
      </c>
      <c r="F199" s="171" t="s">
        <v>40</v>
      </c>
      <c r="G199" s="172" t="s">
        <v>41</v>
      </c>
      <c r="H199" s="172" t="s">
        <v>42</v>
      </c>
      <c r="I199" s="175" t="s">
        <v>487</v>
      </c>
      <c r="J199" s="194" t="s">
        <v>488</v>
      </c>
      <c r="K199" s="195">
        <v>85</v>
      </c>
      <c r="L199" s="195">
        <v>85</v>
      </c>
      <c r="M199" s="191"/>
      <c r="N199" s="192"/>
      <c r="O199" s="191"/>
      <c r="P199" s="191"/>
      <c r="Q199" s="203">
        <v>200</v>
      </c>
      <c r="R199" s="191" t="s">
        <v>489</v>
      </c>
      <c r="S199" s="175" t="s">
        <v>482</v>
      </c>
    </row>
    <row r="200" s="155" customFormat="1" ht="140" customHeight="1" spans="1:19">
      <c r="A200" s="104">
        <v>195</v>
      </c>
      <c r="B200" s="170">
        <v>6528252021196</v>
      </c>
      <c r="C200" s="88" t="s">
        <v>37</v>
      </c>
      <c r="D200" s="88" t="s">
        <v>38</v>
      </c>
      <c r="E200" s="175" t="s">
        <v>39</v>
      </c>
      <c r="F200" s="171" t="s">
        <v>40</v>
      </c>
      <c r="G200" s="172" t="s">
        <v>41</v>
      </c>
      <c r="H200" s="172" t="s">
        <v>42</v>
      </c>
      <c r="I200" s="175" t="s">
        <v>490</v>
      </c>
      <c r="J200" s="194" t="s">
        <v>491</v>
      </c>
      <c r="K200" s="195">
        <v>55</v>
      </c>
      <c r="L200" s="195">
        <v>55</v>
      </c>
      <c r="M200" s="191"/>
      <c r="N200" s="192"/>
      <c r="O200" s="191"/>
      <c r="P200" s="191"/>
      <c r="Q200" s="203">
        <v>100</v>
      </c>
      <c r="R200" s="191" t="s">
        <v>492</v>
      </c>
      <c r="S200" s="175" t="s">
        <v>482</v>
      </c>
    </row>
    <row r="201" s="155" customFormat="1" ht="140" customHeight="1" spans="1:19">
      <c r="A201" s="104">
        <v>196</v>
      </c>
      <c r="B201" s="170">
        <v>6528252021197</v>
      </c>
      <c r="C201" s="88" t="s">
        <v>493</v>
      </c>
      <c r="D201" s="88" t="s">
        <v>38</v>
      </c>
      <c r="E201" s="175" t="s">
        <v>39</v>
      </c>
      <c r="F201" s="171" t="s">
        <v>40</v>
      </c>
      <c r="G201" s="172" t="s">
        <v>41</v>
      </c>
      <c r="H201" s="172" t="s">
        <v>42</v>
      </c>
      <c r="I201" s="175" t="s">
        <v>494</v>
      </c>
      <c r="J201" s="194" t="s">
        <v>495</v>
      </c>
      <c r="K201" s="195">
        <v>37.8</v>
      </c>
      <c r="L201" s="195">
        <v>37.8</v>
      </c>
      <c r="M201" s="191"/>
      <c r="N201" s="192"/>
      <c r="O201" s="191"/>
      <c r="P201" s="191"/>
      <c r="Q201" s="203">
        <v>100</v>
      </c>
      <c r="R201" s="191" t="s">
        <v>496</v>
      </c>
      <c r="S201" s="175" t="s">
        <v>482</v>
      </c>
    </row>
    <row r="202" s="155" customFormat="1" ht="140" customHeight="1" spans="1:19">
      <c r="A202" s="104">
        <v>197</v>
      </c>
      <c r="B202" s="170">
        <v>6528252021198</v>
      </c>
      <c r="C202" s="88" t="s">
        <v>201</v>
      </c>
      <c r="D202" s="88" t="s">
        <v>38</v>
      </c>
      <c r="E202" s="173" t="s">
        <v>124</v>
      </c>
      <c r="F202" s="171" t="s">
        <v>40</v>
      </c>
      <c r="G202" s="172" t="s">
        <v>41</v>
      </c>
      <c r="H202" s="172" t="s">
        <v>42</v>
      </c>
      <c r="I202" s="175" t="s">
        <v>497</v>
      </c>
      <c r="J202" s="194" t="s">
        <v>498</v>
      </c>
      <c r="K202" s="195">
        <v>240</v>
      </c>
      <c r="L202" s="195">
        <v>240</v>
      </c>
      <c r="M202" s="191"/>
      <c r="N202" s="192"/>
      <c r="O202" s="191"/>
      <c r="P202" s="191"/>
      <c r="Q202" s="203">
        <v>100</v>
      </c>
      <c r="R202" s="191" t="s">
        <v>499</v>
      </c>
      <c r="S202" s="175" t="s">
        <v>482</v>
      </c>
    </row>
    <row r="203" s="155" customFormat="1" ht="140" customHeight="1" spans="1:19">
      <c r="A203" s="104">
        <v>198</v>
      </c>
      <c r="B203" s="170">
        <v>6528252021199</v>
      </c>
      <c r="C203" s="88" t="s">
        <v>84</v>
      </c>
      <c r="D203" s="88" t="s">
        <v>38</v>
      </c>
      <c r="E203" s="175" t="s">
        <v>71</v>
      </c>
      <c r="F203" s="171" t="s">
        <v>40</v>
      </c>
      <c r="G203" s="172" t="s">
        <v>41</v>
      </c>
      <c r="H203" s="172" t="s">
        <v>42</v>
      </c>
      <c r="I203" s="175" t="s">
        <v>497</v>
      </c>
      <c r="J203" s="194" t="s">
        <v>500</v>
      </c>
      <c r="K203" s="195">
        <v>43</v>
      </c>
      <c r="L203" s="195">
        <v>43</v>
      </c>
      <c r="M203" s="191"/>
      <c r="N203" s="192"/>
      <c r="O203" s="191"/>
      <c r="P203" s="191"/>
      <c r="Q203" s="203">
        <v>40</v>
      </c>
      <c r="R203" s="191" t="s">
        <v>501</v>
      </c>
      <c r="S203" s="175" t="s">
        <v>482</v>
      </c>
    </row>
    <row r="204" s="155" customFormat="1" ht="140" customHeight="1" spans="1:19">
      <c r="A204" s="104">
        <v>199</v>
      </c>
      <c r="B204" s="170">
        <v>6528252021200</v>
      </c>
      <c r="C204" s="89" t="s">
        <v>47</v>
      </c>
      <c r="D204" s="88" t="s">
        <v>38</v>
      </c>
      <c r="E204" s="175" t="s">
        <v>48</v>
      </c>
      <c r="F204" s="171" t="s">
        <v>40</v>
      </c>
      <c r="G204" s="172" t="s">
        <v>41</v>
      </c>
      <c r="H204" s="172" t="s">
        <v>42</v>
      </c>
      <c r="I204" s="175" t="s">
        <v>502</v>
      </c>
      <c r="J204" s="194" t="s">
        <v>503</v>
      </c>
      <c r="K204" s="195">
        <v>38.6</v>
      </c>
      <c r="L204" s="195">
        <v>38.6</v>
      </c>
      <c r="M204" s="191"/>
      <c r="N204" s="192"/>
      <c r="O204" s="191"/>
      <c r="P204" s="191"/>
      <c r="Q204" s="203">
        <v>15</v>
      </c>
      <c r="R204" s="191" t="s">
        <v>501</v>
      </c>
      <c r="S204" s="175" t="s">
        <v>482</v>
      </c>
    </row>
    <row r="205" s="155" customFormat="1" ht="140" customHeight="1" spans="1:19">
      <c r="A205" s="104">
        <v>200</v>
      </c>
      <c r="B205" s="170">
        <v>6528252021201</v>
      </c>
      <c r="C205" s="88" t="s">
        <v>98</v>
      </c>
      <c r="D205" s="88" t="s">
        <v>38</v>
      </c>
      <c r="E205" s="171" t="s">
        <v>71</v>
      </c>
      <c r="F205" s="171" t="s">
        <v>40</v>
      </c>
      <c r="G205" s="172" t="s">
        <v>41</v>
      </c>
      <c r="H205" s="172" t="s">
        <v>42</v>
      </c>
      <c r="I205" s="175" t="s">
        <v>504</v>
      </c>
      <c r="J205" s="194" t="s">
        <v>505</v>
      </c>
      <c r="K205" s="195">
        <v>150</v>
      </c>
      <c r="L205" s="195">
        <v>150</v>
      </c>
      <c r="M205" s="191"/>
      <c r="N205" s="192"/>
      <c r="O205" s="191"/>
      <c r="P205" s="191"/>
      <c r="Q205" s="203">
        <v>60</v>
      </c>
      <c r="R205" s="191" t="s">
        <v>506</v>
      </c>
      <c r="S205" s="175" t="s">
        <v>482</v>
      </c>
    </row>
    <row r="206" s="155" customFormat="1" ht="140" customHeight="1" spans="1:19">
      <c r="A206" s="104">
        <v>201</v>
      </c>
      <c r="B206" s="170">
        <v>6528252021202</v>
      </c>
      <c r="C206" s="88" t="s">
        <v>292</v>
      </c>
      <c r="D206" s="88" t="s">
        <v>38</v>
      </c>
      <c r="E206" s="175" t="s">
        <v>189</v>
      </c>
      <c r="F206" s="175" t="s">
        <v>35</v>
      </c>
      <c r="G206" s="172" t="s">
        <v>41</v>
      </c>
      <c r="H206" s="172" t="s">
        <v>42</v>
      </c>
      <c r="I206" s="175" t="s">
        <v>507</v>
      </c>
      <c r="J206" s="194" t="s">
        <v>508</v>
      </c>
      <c r="K206" s="195">
        <v>150</v>
      </c>
      <c r="L206" s="195">
        <v>150</v>
      </c>
      <c r="M206" s="191"/>
      <c r="N206" s="192"/>
      <c r="O206" s="191"/>
      <c r="P206" s="191"/>
      <c r="Q206" s="203">
        <v>50</v>
      </c>
      <c r="R206" s="191" t="s">
        <v>509</v>
      </c>
      <c r="S206" s="175" t="s">
        <v>482</v>
      </c>
    </row>
    <row r="207" s="155" customFormat="1" ht="140" customHeight="1" spans="1:19">
      <c r="A207" s="104">
        <v>202</v>
      </c>
      <c r="B207" s="170">
        <v>6528252021203</v>
      </c>
      <c r="C207" s="88" t="s">
        <v>84</v>
      </c>
      <c r="D207" s="88" t="s">
        <v>38</v>
      </c>
      <c r="E207" s="171" t="s">
        <v>71</v>
      </c>
      <c r="F207" s="171" t="s">
        <v>40</v>
      </c>
      <c r="G207" s="172" t="s">
        <v>41</v>
      </c>
      <c r="H207" s="172" t="s">
        <v>42</v>
      </c>
      <c r="I207" s="175" t="s">
        <v>510</v>
      </c>
      <c r="J207" s="194" t="s">
        <v>511</v>
      </c>
      <c r="K207" s="195">
        <v>100</v>
      </c>
      <c r="L207" s="195">
        <v>100</v>
      </c>
      <c r="M207" s="191"/>
      <c r="N207" s="192"/>
      <c r="O207" s="191"/>
      <c r="P207" s="191"/>
      <c r="Q207" s="203">
        <v>100</v>
      </c>
      <c r="R207" s="191" t="s">
        <v>512</v>
      </c>
      <c r="S207" s="175" t="s">
        <v>482</v>
      </c>
    </row>
    <row r="208" s="155" customFormat="1" ht="140" customHeight="1" spans="1:19">
      <c r="A208" s="104">
        <v>203</v>
      </c>
      <c r="B208" s="170">
        <v>6528252021204</v>
      </c>
      <c r="C208" s="89" t="s">
        <v>66</v>
      </c>
      <c r="D208" s="88" t="s">
        <v>38</v>
      </c>
      <c r="E208" s="171" t="s">
        <v>48</v>
      </c>
      <c r="F208" s="171" t="s">
        <v>40</v>
      </c>
      <c r="G208" s="172" t="s">
        <v>41</v>
      </c>
      <c r="H208" s="172" t="s">
        <v>42</v>
      </c>
      <c r="I208" s="175" t="s">
        <v>513</v>
      </c>
      <c r="J208" s="194" t="s">
        <v>514</v>
      </c>
      <c r="K208" s="195">
        <v>35</v>
      </c>
      <c r="L208" s="195">
        <v>35</v>
      </c>
      <c r="M208" s="191"/>
      <c r="N208" s="192"/>
      <c r="O208" s="191"/>
      <c r="P208" s="191"/>
      <c r="Q208" s="203">
        <v>100</v>
      </c>
      <c r="R208" s="191" t="s">
        <v>515</v>
      </c>
      <c r="S208" s="175" t="s">
        <v>482</v>
      </c>
    </row>
    <row r="209" s="155" customFormat="1" ht="140" customHeight="1" spans="1:19">
      <c r="A209" s="104">
        <v>204</v>
      </c>
      <c r="B209" s="170">
        <v>6528252021205</v>
      </c>
      <c r="C209" s="88" t="s">
        <v>516</v>
      </c>
      <c r="D209" s="88" t="s">
        <v>38</v>
      </c>
      <c r="E209" s="171" t="s">
        <v>71</v>
      </c>
      <c r="F209" s="171" t="s">
        <v>40</v>
      </c>
      <c r="G209" s="172" t="s">
        <v>41</v>
      </c>
      <c r="H209" s="172" t="s">
        <v>42</v>
      </c>
      <c r="I209" s="175" t="s">
        <v>517</v>
      </c>
      <c r="J209" s="194" t="s">
        <v>518</v>
      </c>
      <c r="K209" s="195">
        <v>284.4</v>
      </c>
      <c r="L209" s="195">
        <v>284.4</v>
      </c>
      <c r="M209" s="191"/>
      <c r="N209" s="192"/>
      <c r="O209" s="191"/>
      <c r="P209" s="191"/>
      <c r="Q209" s="203">
        <v>10</v>
      </c>
      <c r="R209" s="191" t="s">
        <v>519</v>
      </c>
      <c r="S209" s="175" t="s">
        <v>482</v>
      </c>
    </row>
    <row r="210" s="155" customFormat="1" ht="140" customHeight="1" spans="1:19">
      <c r="A210" s="104">
        <v>205</v>
      </c>
      <c r="B210" s="170">
        <v>6528252021206</v>
      </c>
      <c r="C210" s="88" t="s">
        <v>520</v>
      </c>
      <c r="D210" s="88" t="s">
        <v>38</v>
      </c>
      <c r="E210" s="171" t="s">
        <v>71</v>
      </c>
      <c r="F210" s="171" t="s">
        <v>40</v>
      </c>
      <c r="G210" s="172" t="s">
        <v>41</v>
      </c>
      <c r="H210" s="172" t="s">
        <v>42</v>
      </c>
      <c r="I210" s="175" t="s">
        <v>521</v>
      </c>
      <c r="J210" s="194" t="s">
        <v>522</v>
      </c>
      <c r="K210" s="195">
        <v>15</v>
      </c>
      <c r="L210" s="195">
        <v>15</v>
      </c>
      <c r="M210" s="191"/>
      <c r="N210" s="192"/>
      <c r="O210" s="191"/>
      <c r="P210" s="191"/>
      <c r="Q210" s="203">
        <v>100</v>
      </c>
      <c r="R210" s="191" t="s">
        <v>523</v>
      </c>
      <c r="S210" s="175" t="s">
        <v>524</v>
      </c>
    </row>
    <row r="211" s="155" customFormat="1" ht="140" customHeight="1" spans="1:19">
      <c r="A211" s="104">
        <v>206</v>
      </c>
      <c r="B211" s="170">
        <v>6528252021207</v>
      </c>
      <c r="C211" s="89" t="s">
        <v>66</v>
      </c>
      <c r="D211" s="88" t="s">
        <v>38</v>
      </c>
      <c r="E211" s="171" t="s">
        <v>48</v>
      </c>
      <c r="F211" s="171" t="s">
        <v>40</v>
      </c>
      <c r="G211" s="172" t="s">
        <v>41</v>
      </c>
      <c r="H211" s="172" t="s">
        <v>42</v>
      </c>
      <c r="I211" s="175" t="s">
        <v>525</v>
      </c>
      <c r="J211" s="194" t="s">
        <v>526</v>
      </c>
      <c r="K211" s="195">
        <v>105.5</v>
      </c>
      <c r="L211" s="195">
        <v>105.5</v>
      </c>
      <c r="M211" s="191"/>
      <c r="N211" s="192"/>
      <c r="O211" s="191"/>
      <c r="P211" s="191"/>
      <c r="Q211" s="203">
        <v>20</v>
      </c>
      <c r="R211" s="191" t="s">
        <v>523</v>
      </c>
      <c r="S211" s="175" t="s">
        <v>524</v>
      </c>
    </row>
    <row r="212" s="155" customFormat="1" ht="140" customHeight="1" spans="1:19">
      <c r="A212" s="104">
        <v>207</v>
      </c>
      <c r="B212" s="170">
        <v>6528252021208</v>
      </c>
      <c r="C212" s="88" t="s">
        <v>171</v>
      </c>
      <c r="D212" s="88" t="s">
        <v>38</v>
      </c>
      <c r="E212" s="171" t="s">
        <v>71</v>
      </c>
      <c r="F212" s="171" t="s">
        <v>40</v>
      </c>
      <c r="G212" s="172" t="s">
        <v>41</v>
      </c>
      <c r="H212" s="172" t="s">
        <v>42</v>
      </c>
      <c r="I212" s="175" t="s">
        <v>527</v>
      </c>
      <c r="J212" s="194" t="s">
        <v>172</v>
      </c>
      <c r="K212" s="195">
        <v>3.485</v>
      </c>
      <c r="L212" s="195">
        <v>3.485</v>
      </c>
      <c r="M212" s="191"/>
      <c r="N212" s="192"/>
      <c r="O212" s="191"/>
      <c r="P212" s="191"/>
      <c r="Q212" s="203">
        <v>50</v>
      </c>
      <c r="R212" s="191" t="s">
        <v>528</v>
      </c>
      <c r="S212" s="175" t="s">
        <v>524</v>
      </c>
    </row>
    <row r="213" s="155" customFormat="1" ht="140" customHeight="1" spans="1:19">
      <c r="A213" s="104">
        <v>208</v>
      </c>
      <c r="B213" s="170">
        <v>6528252021209</v>
      </c>
      <c r="C213" s="174" t="s">
        <v>95</v>
      </c>
      <c r="D213" s="88" t="s">
        <v>38</v>
      </c>
      <c r="E213" s="171" t="s">
        <v>71</v>
      </c>
      <c r="F213" s="171" t="s">
        <v>40</v>
      </c>
      <c r="G213" s="172" t="s">
        <v>41</v>
      </c>
      <c r="H213" s="172" t="s">
        <v>42</v>
      </c>
      <c r="I213" s="175" t="s">
        <v>527</v>
      </c>
      <c r="J213" s="194" t="s">
        <v>529</v>
      </c>
      <c r="K213" s="195">
        <v>55</v>
      </c>
      <c r="L213" s="195">
        <v>55</v>
      </c>
      <c r="M213" s="191"/>
      <c r="N213" s="192"/>
      <c r="O213" s="191"/>
      <c r="P213" s="191"/>
      <c r="Q213" s="203">
        <v>194</v>
      </c>
      <c r="R213" s="191" t="s">
        <v>523</v>
      </c>
      <c r="S213" s="175" t="s">
        <v>524</v>
      </c>
    </row>
    <row r="214" s="155" customFormat="1" ht="140" customHeight="1" spans="1:19">
      <c r="A214" s="104">
        <v>209</v>
      </c>
      <c r="B214" s="170">
        <v>6528252021210</v>
      </c>
      <c r="C214" s="88" t="s">
        <v>70</v>
      </c>
      <c r="D214" s="88" t="s">
        <v>38</v>
      </c>
      <c r="E214" s="171" t="s">
        <v>71</v>
      </c>
      <c r="F214" s="171" t="s">
        <v>40</v>
      </c>
      <c r="G214" s="172" t="s">
        <v>41</v>
      </c>
      <c r="H214" s="172" t="s">
        <v>42</v>
      </c>
      <c r="I214" s="175" t="s">
        <v>530</v>
      </c>
      <c r="J214" s="194" t="s">
        <v>531</v>
      </c>
      <c r="K214" s="195">
        <v>73.8</v>
      </c>
      <c r="L214" s="195">
        <v>73.8</v>
      </c>
      <c r="M214" s="191"/>
      <c r="N214" s="192"/>
      <c r="O214" s="191"/>
      <c r="P214" s="191"/>
      <c r="Q214" s="203">
        <v>15</v>
      </c>
      <c r="R214" s="191" t="s">
        <v>523</v>
      </c>
      <c r="S214" s="175" t="s">
        <v>524</v>
      </c>
    </row>
    <row r="215" s="155" customFormat="1" ht="140" customHeight="1" spans="1:19">
      <c r="A215" s="104">
        <v>210</v>
      </c>
      <c r="B215" s="170">
        <v>6528252021211</v>
      </c>
      <c r="C215" s="88" t="s">
        <v>84</v>
      </c>
      <c r="D215" s="88" t="s">
        <v>38</v>
      </c>
      <c r="E215" s="171" t="s">
        <v>71</v>
      </c>
      <c r="F215" s="171" t="s">
        <v>40</v>
      </c>
      <c r="G215" s="172" t="s">
        <v>41</v>
      </c>
      <c r="H215" s="172" t="s">
        <v>42</v>
      </c>
      <c r="I215" s="175" t="s">
        <v>530</v>
      </c>
      <c r="J215" s="194" t="s">
        <v>532</v>
      </c>
      <c r="K215" s="195">
        <v>342.54</v>
      </c>
      <c r="L215" s="195">
        <v>342.54</v>
      </c>
      <c r="M215" s="191"/>
      <c r="N215" s="192"/>
      <c r="O215" s="191"/>
      <c r="P215" s="191"/>
      <c r="Q215" s="203">
        <v>15</v>
      </c>
      <c r="R215" s="191" t="s">
        <v>523</v>
      </c>
      <c r="S215" s="175" t="s">
        <v>524</v>
      </c>
    </row>
    <row r="216" s="155" customFormat="1" ht="140" customHeight="1" spans="1:19">
      <c r="A216" s="104">
        <v>211</v>
      </c>
      <c r="B216" s="170">
        <v>6528252021212</v>
      </c>
      <c r="C216" s="88" t="s">
        <v>84</v>
      </c>
      <c r="D216" s="88" t="s">
        <v>38</v>
      </c>
      <c r="E216" s="171" t="s">
        <v>71</v>
      </c>
      <c r="F216" s="171" t="s">
        <v>40</v>
      </c>
      <c r="G216" s="172" t="s">
        <v>41</v>
      </c>
      <c r="H216" s="172" t="s">
        <v>42</v>
      </c>
      <c r="I216" s="175" t="s">
        <v>533</v>
      </c>
      <c r="J216" s="194" t="s">
        <v>534</v>
      </c>
      <c r="K216" s="195">
        <v>49</v>
      </c>
      <c r="L216" s="195">
        <v>49</v>
      </c>
      <c r="M216" s="191"/>
      <c r="N216" s="192"/>
      <c r="O216" s="191"/>
      <c r="P216" s="191"/>
      <c r="Q216" s="203">
        <v>53</v>
      </c>
      <c r="R216" s="191" t="s">
        <v>523</v>
      </c>
      <c r="S216" s="175" t="s">
        <v>524</v>
      </c>
    </row>
    <row r="217" s="155" customFormat="1" ht="140" customHeight="1" spans="1:19">
      <c r="A217" s="104">
        <v>212</v>
      </c>
      <c r="B217" s="170">
        <v>6528252021213</v>
      </c>
      <c r="C217" s="88" t="s">
        <v>70</v>
      </c>
      <c r="D217" s="88" t="s">
        <v>38</v>
      </c>
      <c r="E217" s="171" t="s">
        <v>71</v>
      </c>
      <c r="F217" s="171" t="s">
        <v>40</v>
      </c>
      <c r="G217" s="172" t="s">
        <v>41</v>
      </c>
      <c r="H217" s="172" t="s">
        <v>42</v>
      </c>
      <c r="I217" s="175" t="s">
        <v>535</v>
      </c>
      <c r="J217" s="194" t="s">
        <v>536</v>
      </c>
      <c r="K217" s="195">
        <v>73.8</v>
      </c>
      <c r="L217" s="195">
        <v>73.8</v>
      </c>
      <c r="M217" s="191"/>
      <c r="N217" s="192"/>
      <c r="O217" s="191"/>
      <c r="P217" s="191"/>
      <c r="Q217" s="203">
        <v>8</v>
      </c>
      <c r="R217" s="191" t="s">
        <v>523</v>
      </c>
      <c r="S217" s="175" t="s">
        <v>524</v>
      </c>
    </row>
    <row r="218" s="155" customFormat="1" ht="140" customHeight="1" spans="1:19">
      <c r="A218" s="104">
        <v>213</v>
      </c>
      <c r="B218" s="170">
        <v>6528252021214</v>
      </c>
      <c r="C218" s="88" t="s">
        <v>70</v>
      </c>
      <c r="D218" s="88" t="s">
        <v>38</v>
      </c>
      <c r="E218" s="171" t="s">
        <v>71</v>
      </c>
      <c r="F218" s="171" t="s">
        <v>40</v>
      </c>
      <c r="G218" s="172" t="s">
        <v>41</v>
      </c>
      <c r="H218" s="172" t="s">
        <v>42</v>
      </c>
      <c r="I218" s="175" t="s">
        <v>537</v>
      </c>
      <c r="J218" s="194" t="s">
        <v>538</v>
      </c>
      <c r="K218" s="195">
        <v>73.8</v>
      </c>
      <c r="L218" s="195">
        <v>73.8</v>
      </c>
      <c r="M218" s="191"/>
      <c r="N218" s="192"/>
      <c r="O218" s="191"/>
      <c r="P218" s="191"/>
      <c r="Q218" s="203">
        <v>15</v>
      </c>
      <c r="R218" s="191" t="s">
        <v>523</v>
      </c>
      <c r="S218" s="175" t="s">
        <v>524</v>
      </c>
    </row>
    <row r="219" s="155" customFormat="1" ht="140" customHeight="1" spans="1:19">
      <c r="A219" s="104">
        <v>214</v>
      </c>
      <c r="B219" s="170">
        <v>6528252021215</v>
      </c>
      <c r="C219" s="88" t="s">
        <v>84</v>
      </c>
      <c r="D219" s="88" t="s">
        <v>38</v>
      </c>
      <c r="E219" s="171" t="s">
        <v>71</v>
      </c>
      <c r="F219" s="171" t="s">
        <v>40</v>
      </c>
      <c r="G219" s="172" t="s">
        <v>41</v>
      </c>
      <c r="H219" s="172" t="s">
        <v>42</v>
      </c>
      <c r="I219" s="175" t="s">
        <v>537</v>
      </c>
      <c r="J219" s="194" t="s">
        <v>539</v>
      </c>
      <c r="K219" s="195">
        <v>292.54</v>
      </c>
      <c r="L219" s="195">
        <v>292.54</v>
      </c>
      <c r="M219" s="191"/>
      <c r="N219" s="192"/>
      <c r="O219" s="191"/>
      <c r="P219" s="191"/>
      <c r="Q219" s="203">
        <v>15</v>
      </c>
      <c r="R219" s="191" t="s">
        <v>523</v>
      </c>
      <c r="S219" s="175" t="s">
        <v>524</v>
      </c>
    </row>
    <row r="220" s="155" customFormat="1" ht="140" customHeight="1" spans="1:19">
      <c r="A220" s="104">
        <v>215</v>
      </c>
      <c r="B220" s="170">
        <v>6528252021216</v>
      </c>
      <c r="C220" s="89" t="s">
        <v>47</v>
      </c>
      <c r="D220" s="88" t="s">
        <v>38</v>
      </c>
      <c r="E220" s="171" t="s">
        <v>48</v>
      </c>
      <c r="F220" s="171" t="s">
        <v>40</v>
      </c>
      <c r="G220" s="172" t="s">
        <v>41</v>
      </c>
      <c r="H220" s="172" t="s">
        <v>42</v>
      </c>
      <c r="I220" s="175" t="s">
        <v>540</v>
      </c>
      <c r="J220" s="194" t="s">
        <v>541</v>
      </c>
      <c r="K220" s="195">
        <v>231</v>
      </c>
      <c r="L220" s="195">
        <v>231</v>
      </c>
      <c r="M220" s="191"/>
      <c r="N220" s="192"/>
      <c r="O220" s="191"/>
      <c r="P220" s="191"/>
      <c r="Q220" s="203">
        <v>30</v>
      </c>
      <c r="R220" s="191" t="s">
        <v>523</v>
      </c>
      <c r="S220" s="175" t="s">
        <v>524</v>
      </c>
    </row>
    <row r="221" s="155" customFormat="1" ht="179" customHeight="1" spans="1:19">
      <c r="A221" s="104">
        <v>216</v>
      </c>
      <c r="B221" s="170">
        <v>6528252021217</v>
      </c>
      <c r="C221" s="88" t="s">
        <v>84</v>
      </c>
      <c r="D221" s="88" t="s">
        <v>38</v>
      </c>
      <c r="E221" s="171" t="s">
        <v>71</v>
      </c>
      <c r="F221" s="171" t="s">
        <v>40</v>
      </c>
      <c r="G221" s="172" t="s">
        <v>41</v>
      </c>
      <c r="H221" s="172" t="s">
        <v>42</v>
      </c>
      <c r="I221" s="175" t="s">
        <v>542</v>
      </c>
      <c r="J221" s="194" t="s">
        <v>543</v>
      </c>
      <c r="K221" s="195">
        <v>146.7</v>
      </c>
      <c r="L221" s="195">
        <v>146.7</v>
      </c>
      <c r="M221" s="191"/>
      <c r="N221" s="192"/>
      <c r="O221" s="191"/>
      <c r="P221" s="191"/>
      <c r="Q221" s="203">
        <v>53</v>
      </c>
      <c r="R221" s="191" t="s">
        <v>523</v>
      </c>
      <c r="S221" s="175" t="s">
        <v>524</v>
      </c>
    </row>
    <row r="222" s="155" customFormat="1" ht="226" customHeight="1" spans="1:19">
      <c r="A222" s="104">
        <v>217</v>
      </c>
      <c r="B222" s="170">
        <v>6528252021218</v>
      </c>
      <c r="C222" s="88" t="s">
        <v>84</v>
      </c>
      <c r="D222" s="88" t="s">
        <v>38</v>
      </c>
      <c r="E222" s="171" t="s">
        <v>71</v>
      </c>
      <c r="F222" s="171" t="s">
        <v>40</v>
      </c>
      <c r="G222" s="172" t="s">
        <v>41</v>
      </c>
      <c r="H222" s="172" t="s">
        <v>42</v>
      </c>
      <c r="I222" s="175" t="s">
        <v>544</v>
      </c>
      <c r="J222" s="194" t="s">
        <v>532</v>
      </c>
      <c r="K222" s="195">
        <v>342.54</v>
      </c>
      <c r="L222" s="195">
        <v>342.54</v>
      </c>
      <c r="M222" s="191"/>
      <c r="N222" s="192"/>
      <c r="O222" s="191"/>
      <c r="P222" s="191"/>
      <c r="Q222" s="203">
        <v>8</v>
      </c>
      <c r="R222" s="191" t="s">
        <v>523</v>
      </c>
      <c r="S222" s="175" t="s">
        <v>524</v>
      </c>
    </row>
    <row r="223" s="155" customFormat="1" ht="140" customHeight="1" spans="1:19">
      <c r="A223" s="104">
        <v>218</v>
      </c>
      <c r="B223" s="170">
        <v>6528252021219</v>
      </c>
      <c r="C223" s="89" t="s">
        <v>292</v>
      </c>
      <c r="D223" s="44" t="s">
        <v>38</v>
      </c>
      <c r="E223" s="171" t="s">
        <v>189</v>
      </c>
      <c r="F223" s="175" t="s">
        <v>35</v>
      </c>
      <c r="G223" s="172" t="s">
        <v>41</v>
      </c>
      <c r="H223" s="172" t="s">
        <v>42</v>
      </c>
      <c r="I223" s="175" t="s">
        <v>544</v>
      </c>
      <c r="J223" s="215" t="s">
        <v>545</v>
      </c>
      <c r="K223" s="190">
        <v>115.2</v>
      </c>
      <c r="L223" s="190">
        <v>115.2</v>
      </c>
      <c r="M223" s="191"/>
      <c r="N223" s="192"/>
      <c r="O223" s="214"/>
      <c r="P223" s="214"/>
      <c r="Q223" s="202">
        <v>11</v>
      </c>
      <c r="R223" s="191" t="s">
        <v>523</v>
      </c>
      <c r="S223" s="175" t="s">
        <v>524</v>
      </c>
    </row>
    <row r="224" s="155" customFormat="1" ht="140" customHeight="1" spans="1:19">
      <c r="A224" s="104">
        <v>219</v>
      </c>
      <c r="B224" s="170">
        <v>6528252021220</v>
      </c>
      <c r="C224" s="89" t="s">
        <v>47</v>
      </c>
      <c r="D224" s="88" t="s">
        <v>38</v>
      </c>
      <c r="E224" s="171" t="s">
        <v>48</v>
      </c>
      <c r="F224" s="171" t="s">
        <v>40</v>
      </c>
      <c r="G224" s="172" t="s">
        <v>41</v>
      </c>
      <c r="H224" s="172" t="s">
        <v>42</v>
      </c>
      <c r="I224" s="175" t="s">
        <v>546</v>
      </c>
      <c r="J224" s="194" t="s">
        <v>547</v>
      </c>
      <c r="K224" s="195">
        <v>138.3</v>
      </c>
      <c r="L224" s="195">
        <v>138.3</v>
      </c>
      <c r="M224" s="191"/>
      <c r="N224" s="192"/>
      <c r="O224" s="191"/>
      <c r="P224" s="191"/>
      <c r="Q224" s="203">
        <v>8</v>
      </c>
      <c r="R224" s="191" t="s">
        <v>548</v>
      </c>
      <c r="S224" s="175" t="s">
        <v>524</v>
      </c>
    </row>
    <row r="225" s="155" customFormat="1" ht="140" customHeight="1" spans="1:19">
      <c r="A225" s="104">
        <v>220</v>
      </c>
      <c r="B225" s="170">
        <v>6528252021221</v>
      </c>
      <c r="C225" s="88" t="s">
        <v>37</v>
      </c>
      <c r="D225" s="88" t="s">
        <v>38</v>
      </c>
      <c r="E225" s="175" t="s">
        <v>39</v>
      </c>
      <c r="F225" s="171" t="s">
        <v>40</v>
      </c>
      <c r="G225" s="172" t="s">
        <v>41</v>
      </c>
      <c r="H225" s="172" t="s">
        <v>42</v>
      </c>
      <c r="I225" s="175" t="s">
        <v>546</v>
      </c>
      <c r="J225" s="194" t="s">
        <v>549</v>
      </c>
      <c r="K225" s="195">
        <v>70</v>
      </c>
      <c r="L225" s="195">
        <v>70</v>
      </c>
      <c r="M225" s="191"/>
      <c r="N225" s="192"/>
      <c r="O225" s="191"/>
      <c r="P225" s="191"/>
      <c r="Q225" s="203">
        <v>11</v>
      </c>
      <c r="R225" s="191" t="s">
        <v>523</v>
      </c>
      <c r="S225" s="175" t="s">
        <v>524</v>
      </c>
    </row>
    <row r="226" s="155" customFormat="1" ht="140" customHeight="1" spans="1:19">
      <c r="A226" s="104">
        <v>221</v>
      </c>
      <c r="B226" s="170">
        <v>6528252021222</v>
      </c>
      <c r="C226" s="88" t="s">
        <v>70</v>
      </c>
      <c r="D226" s="88" t="s">
        <v>38</v>
      </c>
      <c r="E226" s="171" t="s">
        <v>71</v>
      </c>
      <c r="F226" s="171" t="s">
        <v>40</v>
      </c>
      <c r="G226" s="172" t="s">
        <v>41</v>
      </c>
      <c r="H226" s="172" t="s">
        <v>42</v>
      </c>
      <c r="I226" s="175" t="s">
        <v>550</v>
      </c>
      <c r="J226" s="194" t="s">
        <v>551</v>
      </c>
      <c r="K226" s="195">
        <v>73.8</v>
      </c>
      <c r="L226" s="195">
        <v>73.8</v>
      </c>
      <c r="M226" s="191"/>
      <c r="N226" s="192"/>
      <c r="O226" s="191"/>
      <c r="P226" s="191"/>
      <c r="Q226" s="203">
        <v>15</v>
      </c>
      <c r="R226" s="191" t="s">
        <v>523</v>
      </c>
      <c r="S226" s="175" t="s">
        <v>524</v>
      </c>
    </row>
    <row r="227" s="155" customFormat="1" ht="140" customHeight="1" spans="1:19">
      <c r="A227" s="104">
        <v>222</v>
      </c>
      <c r="B227" s="170">
        <v>6528252021223</v>
      </c>
      <c r="C227" s="88" t="s">
        <v>84</v>
      </c>
      <c r="D227" s="88" t="s">
        <v>38</v>
      </c>
      <c r="E227" s="171" t="s">
        <v>71</v>
      </c>
      <c r="F227" s="171" t="s">
        <v>40</v>
      </c>
      <c r="G227" s="172" t="s">
        <v>41</v>
      </c>
      <c r="H227" s="172" t="s">
        <v>42</v>
      </c>
      <c r="I227" s="175" t="s">
        <v>550</v>
      </c>
      <c r="J227" s="194" t="s">
        <v>532</v>
      </c>
      <c r="K227" s="195">
        <v>342.54</v>
      </c>
      <c r="L227" s="195">
        <v>342.54</v>
      </c>
      <c r="M227" s="191"/>
      <c r="N227" s="192"/>
      <c r="O227" s="191"/>
      <c r="P227" s="191"/>
      <c r="Q227" s="203">
        <v>11</v>
      </c>
      <c r="R227" s="191" t="s">
        <v>523</v>
      </c>
      <c r="S227" s="175" t="s">
        <v>524</v>
      </c>
    </row>
    <row r="228" s="155" customFormat="1" ht="140" customHeight="1" spans="1:19">
      <c r="A228" s="104">
        <v>223</v>
      </c>
      <c r="B228" s="170">
        <v>6528252021224</v>
      </c>
      <c r="C228" s="89" t="s">
        <v>47</v>
      </c>
      <c r="D228" s="88" t="s">
        <v>38</v>
      </c>
      <c r="E228" s="171" t="s">
        <v>48</v>
      </c>
      <c r="F228" s="171" t="s">
        <v>40</v>
      </c>
      <c r="G228" s="172" t="s">
        <v>41</v>
      </c>
      <c r="H228" s="172" t="s">
        <v>42</v>
      </c>
      <c r="I228" s="175" t="s">
        <v>552</v>
      </c>
      <c r="J228" s="194" t="s">
        <v>553</v>
      </c>
      <c r="K228" s="195">
        <v>205</v>
      </c>
      <c r="L228" s="195">
        <v>205</v>
      </c>
      <c r="M228" s="191"/>
      <c r="N228" s="192"/>
      <c r="O228" s="191"/>
      <c r="P228" s="191"/>
      <c r="Q228" s="203">
        <v>30</v>
      </c>
      <c r="R228" s="191" t="s">
        <v>523</v>
      </c>
      <c r="S228" s="175" t="s">
        <v>524</v>
      </c>
    </row>
    <row r="229" s="156" customFormat="1" ht="80" customHeight="1" spans="1:19">
      <c r="A229" s="104">
        <v>224</v>
      </c>
      <c r="B229" s="91">
        <v>6528252021230</v>
      </c>
      <c r="C229" s="88" t="s">
        <v>37</v>
      </c>
      <c r="D229" s="226" t="s">
        <v>38</v>
      </c>
      <c r="E229" s="227" t="s">
        <v>39</v>
      </c>
      <c r="F229" s="171" t="s">
        <v>40</v>
      </c>
      <c r="G229" s="228" t="s">
        <v>41</v>
      </c>
      <c r="H229" s="228" t="s">
        <v>42</v>
      </c>
      <c r="I229" s="227" t="s">
        <v>554</v>
      </c>
      <c r="J229" s="229" t="s">
        <v>555</v>
      </c>
      <c r="K229" s="230">
        <v>55.2</v>
      </c>
      <c r="L229" s="230">
        <v>55.2</v>
      </c>
      <c r="M229" s="230"/>
      <c r="N229" s="230"/>
      <c r="O229" s="230"/>
      <c r="P229" s="230"/>
      <c r="Q229" s="231">
        <v>11</v>
      </c>
      <c r="R229" s="227" t="s">
        <v>556</v>
      </c>
      <c r="S229" s="227" t="s">
        <v>524</v>
      </c>
    </row>
    <row r="230" s="156" customFormat="1" ht="80" customHeight="1" spans="1:19">
      <c r="A230" s="104">
        <v>225</v>
      </c>
      <c r="B230" s="91">
        <v>6528252021231</v>
      </c>
      <c r="C230" s="174" t="s">
        <v>84</v>
      </c>
      <c r="D230" s="174" t="s">
        <v>38</v>
      </c>
      <c r="E230" s="173" t="s">
        <v>71</v>
      </c>
      <c r="F230" s="171" t="s">
        <v>40</v>
      </c>
      <c r="G230" s="228" t="s">
        <v>41</v>
      </c>
      <c r="H230" s="228" t="s">
        <v>42</v>
      </c>
      <c r="I230" s="173" t="s">
        <v>557</v>
      </c>
      <c r="J230" s="215" t="s">
        <v>558</v>
      </c>
      <c r="K230" s="173">
        <v>42.6</v>
      </c>
      <c r="L230" s="173">
        <v>42.6</v>
      </c>
      <c r="M230" s="173"/>
      <c r="N230" s="173"/>
      <c r="O230" s="173"/>
      <c r="P230" s="173"/>
      <c r="Q230" s="173">
        <v>11</v>
      </c>
      <c r="R230" s="173" t="s">
        <v>559</v>
      </c>
      <c r="S230" s="173" t="s">
        <v>524</v>
      </c>
    </row>
    <row r="231" s="156" customFormat="1" ht="80" customHeight="1" spans="1:19">
      <c r="A231" s="104">
        <v>226</v>
      </c>
      <c r="B231" s="91">
        <v>6528252021232</v>
      </c>
      <c r="C231" s="174" t="s">
        <v>75</v>
      </c>
      <c r="D231" s="174" t="s">
        <v>38</v>
      </c>
      <c r="E231" s="227" t="s">
        <v>39</v>
      </c>
      <c r="F231" s="171" t="s">
        <v>40</v>
      </c>
      <c r="G231" s="228" t="s">
        <v>41</v>
      </c>
      <c r="H231" s="228" t="s">
        <v>42</v>
      </c>
      <c r="I231" s="173" t="s">
        <v>560</v>
      </c>
      <c r="J231" s="215" t="s">
        <v>561</v>
      </c>
      <c r="K231" s="173">
        <v>48</v>
      </c>
      <c r="L231" s="173">
        <v>48</v>
      </c>
      <c r="M231" s="173"/>
      <c r="N231" s="173"/>
      <c r="O231" s="173"/>
      <c r="P231" s="173"/>
      <c r="Q231" s="232">
        <v>70</v>
      </c>
      <c r="R231" s="173" t="s">
        <v>562</v>
      </c>
      <c r="S231" s="173" t="s">
        <v>524</v>
      </c>
    </row>
    <row r="232" s="156" customFormat="1" ht="80" customHeight="1" spans="1:19">
      <c r="A232" s="104">
        <v>227</v>
      </c>
      <c r="B232" s="91">
        <v>6528252021233</v>
      </c>
      <c r="C232" s="88" t="s">
        <v>37</v>
      </c>
      <c r="D232" s="174" t="s">
        <v>38</v>
      </c>
      <c r="E232" s="227" t="s">
        <v>39</v>
      </c>
      <c r="F232" s="171" t="s">
        <v>40</v>
      </c>
      <c r="G232" s="228" t="s">
        <v>41</v>
      </c>
      <c r="H232" s="228" t="s">
        <v>42</v>
      </c>
      <c r="I232" s="173" t="s">
        <v>546</v>
      </c>
      <c r="J232" s="215" t="s">
        <v>563</v>
      </c>
      <c r="K232" s="173">
        <v>78.7</v>
      </c>
      <c r="L232" s="173">
        <v>78.7</v>
      </c>
      <c r="M232" s="173"/>
      <c r="N232" s="173"/>
      <c r="O232" s="173"/>
      <c r="P232" s="173"/>
      <c r="Q232" s="232">
        <v>11</v>
      </c>
      <c r="R232" s="173" t="s">
        <v>564</v>
      </c>
      <c r="S232" s="173" t="s">
        <v>524</v>
      </c>
    </row>
    <row r="233" s="156" customFormat="1" ht="80" customHeight="1" spans="1:19">
      <c r="A233" s="104">
        <v>228</v>
      </c>
      <c r="B233" s="91">
        <v>6528252021234</v>
      </c>
      <c r="C233" s="174" t="s">
        <v>84</v>
      </c>
      <c r="D233" s="174" t="s">
        <v>38</v>
      </c>
      <c r="E233" s="173" t="s">
        <v>71</v>
      </c>
      <c r="F233" s="171" t="s">
        <v>40</v>
      </c>
      <c r="G233" s="228" t="s">
        <v>41</v>
      </c>
      <c r="H233" s="228" t="s">
        <v>42</v>
      </c>
      <c r="I233" s="173" t="s">
        <v>565</v>
      </c>
      <c r="J233" s="215" t="s">
        <v>566</v>
      </c>
      <c r="K233" s="173">
        <v>279.76</v>
      </c>
      <c r="L233" s="173">
        <v>279.76</v>
      </c>
      <c r="M233" s="173"/>
      <c r="N233" s="173"/>
      <c r="O233" s="173"/>
      <c r="P233" s="173"/>
      <c r="Q233" s="173">
        <v>11</v>
      </c>
      <c r="R233" s="173" t="s">
        <v>567</v>
      </c>
      <c r="S233" s="173" t="s">
        <v>524</v>
      </c>
    </row>
    <row r="234" ht="180" spans="1:19">
      <c r="A234" s="104">
        <v>229</v>
      </c>
      <c r="B234" s="91">
        <v>6528252021235</v>
      </c>
      <c r="C234" s="174" t="s">
        <v>70</v>
      </c>
      <c r="D234" s="174" t="s">
        <v>38</v>
      </c>
      <c r="E234" s="173" t="s">
        <v>71</v>
      </c>
      <c r="F234" s="171" t="s">
        <v>40</v>
      </c>
      <c r="G234" s="228" t="s">
        <v>41</v>
      </c>
      <c r="H234" s="228" t="s">
        <v>42</v>
      </c>
      <c r="I234" s="173" t="s">
        <v>565</v>
      </c>
      <c r="J234" s="215" t="s">
        <v>568</v>
      </c>
      <c r="K234" s="173">
        <v>89.8</v>
      </c>
      <c r="L234" s="173">
        <v>89.8</v>
      </c>
      <c r="M234" s="173"/>
      <c r="N234" s="173"/>
      <c r="O234" s="173"/>
      <c r="P234" s="173"/>
      <c r="Q234" s="173">
        <v>11</v>
      </c>
      <c r="R234" s="173" t="s">
        <v>569</v>
      </c>
      <c r="S234" s="173" t="s">
        <v>524</v>
      </c>
    </row>
    <row r="235" ht="36" spans="1:19">
      <c r="A235" s="104">
        <v>230</v>
      </c>
      <c r="B235" s="91">
        <v>6528252021236</v>
      </c>
      <c r="C235" s="174" t="s">
        <v>95</v>
      </c>
      <c r="D235" s="174" t="s">
        <v>38</v>
      </c>
      <c r="E235" s="173" t="s">
        <v>71</v>
      </c>
      <c r="F235" s="171" t="s">
        <v>40</v>
      </c>
      <c r="G235" s="228" t="s">
        <v>41</v>
      </c>
      <c r="H235" s="228" t="s">
        <v>42</v>
      </c>
      <c r="I235" s="173" t="s">
        <v>214</v>
      </c>
      <c r="J235" s="215" t="s">
        <v>570</v>
      </c>
      <c r="K235" s="173">
        <v>90</v>
      </c>
      <c r="L235" s="173">
        <v>90</v>
      </c>
      <c r="M235" s="173"/>
      <c r="N235" s="173"/>
      <c r="O235" s="173"/>
      <c r="P235" s="173"/>
      <c r="Q235" s="173">
        <v>57</v>
      </c>
      <c r="R235" s="173" t="s">
        <v>571</v>
      </c>
      <c r="S235" s="173" t="s">
        <v>208</v>
      </c>
    </row>
    <row r="236" ht="48" spans="1:19">
      <c r="A236" s="104">
        <v>231</v>
      </c>
      <c r="B236" s="91">
        <v>6528252021237</v>
      </c>
      <c r="C236" s="174" t="s">
        <v>70</v>
      </c>
      <c r="D236" s="174" t="s">
        <v>38</v>
      </c>
      <c r="E236" s="173" t="s">
        <v>71</v>
      </c>
      <c r="F236" s="171" t="s">
        <v>40</v>
      </c>
      <c r="G236" s="228" t="s">
        <v>41</v>
      </c>
      <c r="H236" s="228" t="s">
        <v>42</v>
      </c>
      <c r="I236" s="173" t="s">
        <v>231</v>
      </c>
      <c r="J236" s="215" t="s">
        <v>572</v>
      </c>
      <c r="K236" s="173">
        <v>34</v>
      </c>
      <c r="L236" s="173">
        <v>34</v>
      </c>
      <c r="M236" s="173"/>
      <c r="N236" s="173"/>
      <c r="O236" s="173"/>
      <c r="P236" s="173"/>
      <c r="Q236" s="173">
        <v>154</v>
      </c>
      <c r="R236" s="173" t="s">
        <v>573</v>
      </c>
      <c r="S236" s="173" t="s">
        <v>208</v>
      </c>
    </row>
    <row r="237" ht="96" spans="1:19">
      <c r="A237" s="104">
        <v>232</v>
      </c>
      <c r="B237" s="91">
        <v>6528252021238</v>
      </c>
      <c r="C237" s="174" t="s">
        <v>95</v>
      </c>
      <c r="D237" s="174" t="s">
        <v>38</v>
      </c>
      <c r="E237" s="173" t="s">
        <v>71</v>
      </c>
      <c r="F237" s="171" t="s">
        <v>40</v>
      </c>
      <c r="G237" s="228" t="s">
        <v>41</v>
      </c>
      <c r="H237" s="228" t="s">
        <v>42</v>
      </c>
      <c r="I237" s="173" t="s">
        <v>214</v>
      </c>
      <c r="J237" s="215" t="s">
        <v>574</v>
      </c>
      <c r="K237" s="173">
        <v>115</v>
      </c>
      <c r="L237" s="173">
        <v>115</v>
      </c>
      <c r="M237" s="173"/>
      <c r="N237" s="173"/>
      <c r="O237" s="173"/>
      <c r="P237" s="173"/>
      <c r="Q237" s="173">
        <v>57</v>
      </c>
      <c r="R237" s="173" t="s">
        <v>575</v>
      </c>
      <c r="S237" s="173" t="s">
        <v>208</v>
      </c>
    </row>
    <row r="238" ht="48" spans="1:19">
      <c r="A238" s="104">
        <v>233</v>
      </c>
      <c r="B238" s="91">
        <v>6528252021239</v>
      </c>
      <c r="C238" s="174" t="s">
        <v>576</v>
      </c>
      <c r="D238" s="174" t="s">
        <v>38</v>
      </c>
      <c r="E238" s="173" t="s">
        <v>124</v>
      </c>
      <c r="F238" s="171" t="s">
        <v>40</v>
      </c>
      <c r="G238" s="228" t="s">
        <v>41</v>
      </c>
      <c r="H238" s="228" t="s">
        <v>42</v>
      </c>
      <c r="I238" s="173" t="s">
        <v>410</v>
      </c>
      <c r="J238" s="215" t="s">
        <v>577</v>
      </c>
      <c r="K238" s="173">
        <v>8</v>
      </c>
      <c r="L238" s="173">
        <v>8</v>
      </c>
      <c r="M238" s="173"/>
      <c r="N238" s="173"/>
      <c r="O238" s="173"/>
      <c r="P238" s="173"/>
      <c r="Q238" s="173">
        <v>320</v>
      </c>
      <c r="R238" s="173" t="s">
        <v>578</v>
      </c>
      <c r="S238" s="173" t="s">
        <v>403</v>
      </c>
    </row>
    <row r="239" ht="72" spans="1:19">
      <c r="A239" s="104">
        <v>234</v>
      </c>
      <c r="B239" s="91">
        <v>6528252021240</v>
      </c>
      <c r="C239" s="174" t="s">
        <v>84</v>
      </c>
      <c r="D239" s="174" t="s">
        <v>38</v>
      </c>
      <c r="E239" s="173" t="s">
        <v>71</v>
      </c>
      <c r="F239" s="171" t="s">
        <v>40</v>
      </c>
      <c r="G239" s="228" t="s">
        <v>41</v>
      </c>
      <c r="H239" s="228" t="s">
        <v>42</v>
      </c>
      <c r="I239" s="173" t="s">
        <v>510</v>
      </c>
      <c r="J239" s="215" t="s">
        <v>579</v>
      </c>
      <c r="K239" s="173">
        <v>93</v>
      </c>
      <c r="L239" s="173">
        <v>93</v>
      </c>
      <c r="M239" s="173"/>
      <c r="N239" s="173"/>
      <c r="O239" s="173"/>
      <c r="P239" s="173"/>
      <c r="Q239" s="173">
        <v>100</v>
      </c>
      <c r="R239" s="173" t="s">
        <v>580</v>
      </c>
      <c r="S239" s="173" t="s">
        <v>482</v>
      </c>
    </row>
    <row r="240" ht="216" spans="1:19">
      <c r="A240" s="104">
        <v>235</v>
      </c>
      <c r="B240" s="91">
        <v>6528252021241</v>
      </c>
      <c r="C240" s="174" t="s">
        <v>84</v>
      </c>
      <c r="D240" s="174" t="s">
        <v>38</v>
      </c>
      <c r="E240" s="173" t="s">
        <v>71</v>
      </c>
      <c r="F240" s="171" t="s">
        <v>40</v>
      </c>
      <c r="G240" s="228" t="s">
        <v>41</v>
      </c>
      <c r="H240" s="228" t="s">
        <v>42</v>
      </c>
      <c r="I240" s="173" t="s">
        <v>497</v>
      </c>
      <c r="J240" s="215" t="s">
        <v>581</v>
      </c>
      <c r="K240" s="173">
        <v>148.4</v>
      </c>
      <c r="L240" s="173">
        <v>148.4</v>
      </c>
      <c r="M240" s="173"/>
      <c r="N240" s="173"/>
      <c r="O240" s="173"/>
      <c r="P240" s="173"/>
      <c r="Q240" s="173">
        <v>100</v>
      </c>
      <c r="R240" s="173" t="s">
        <v>580</v>
      </c>
      <c r="S240" s="173" t="s">
        <v>482</v>
      </c>
    </row>
    <row r="241" ht="36" spans="1:19">
      <c r="A241" s="104">
        <v>236</v>
      </c>
      <c r="B241" s="91">
        <v>6528252021242</v>
      </c>
      <c r="C241" s="174" t="s">
        <v>84</v>
      </c>
      <c r="D241" s="174" t="s">
        <v>38</v>
      </c>
      <c r="E241" s="173" t="s">
        <v>71</v>
      </c>
      <c r="F241" s="171" t="s">
        <v>40</v>
      </c>
      <c r="G241" s="228" t="s">
        <v>41</v>
      </c>
      <c r="H241" s="228" t="s">
        <v>42</v>
      </c>
      <c r="I241" s="173" t="s">
        <v>497</v>
      </c>
      <c r="J241" s="215" t="s">
        <v>582</v>
      </c>
      <c r="K241" s="173">
        <v>38</v>
      </c>
      <c r="L241" s="173">
        <v>38</v>
      </c>
      <c r="M241" s="173"/>
      <c r="N241" s="173"/>
      <c r="O241" s="173"/>
      <c r="P241" s="173"/>
      <c r="Q241" s="173">
        <v>100</v>
      </c>
      <c r="R241" s="173" t="s">
        <v>580</v>
      </c>
      <c r="S241" s="173" t="s">
        <v>482</v>
      </c>
    </row>
    <row r="242" ht="27" spans="1:19">
      <c r="A242" s="104">
        <v>237</v>
      </c>
      <c r="B242" s="91">
        <v>6528252021243</v>
      </c>
      <c r="C242" s="174" t="s">
        <v>84</v>
      </c>
      <c r="D242" s="174" t="s">
        <v>38</v>
      </c>
      <c r="E242" s="173" t="s">
        <v>71</v>
      </c>
      <c r="F242" s="171" t="s">
        <v>40</v>
      </c>
      <c r="G242" s="228" t="s">
        <v>41</v>
      </c>
      <c r="H242" s="228" t="s">
        <v>42</v>
      </c>
      <c r="I242" s="173" t="s">
        <v>1040</v>
      </c>
      <c r="J242" s="215" t="s">
        <v>1041</v>
      </c>
      <c r="K242" s="173">
        <v>48</v>
      </c>
      <c r="L242" s="173">
        <v>48</v>
      </c>
      <c r="M242" s="173"/>
      <c r="N242" s="173"/>
      <c r="O242" s="173"/>
      <c r="P242" s="173"/>
      <c r="Q242" s="173">
        <v>160</v>
      </c>
      <c r="R242" s="173" t="s">
        <v>585</v>
      </c>
      <c r="S242" s="173" t="s">
        <v>130</v>
      </c>
    </row>
    <row r="243" ht="180" spans="1:19">
      <c r="A243" s="104">
        <v>238</v>
      </c>
      <c r="B243" s="91">
        <v>6528252021244</v>
      </c>
      <c r="C243" s="174" t="s">
        <v>84</v>
      </c>
      <c r="D243" s="174" t="s">
        <v>38</v>
      </c>
      <c r="E243" s="173" t="s">
        <v>71</v>
      </c>
      <c r="F243" s="171" t="s">
        <v>40</v>
      </c>
      <c r="G243" s="228" t="s">
        <v>41</v>
      </c>
      <c r="H243" s="228" t="s">
        <v>42</v>
      </c>
      <c r="I243" s="173" t="s">
        <v>1042</v>
      </c>
      <c r="J243" s="215" t="s">
        <v>1043</v>
      </c>
      <c r="K243" s="173">
        <v>145.15</v>
      </c>
      <c r="L243" s="173">
        <v>145.15</v>
      </c>
      <c r="M243" s="173"/>
      <c r="N243" s="173"/>
      <c r="O243" s="173"/>
      <c r="P243" s="173"/>
      <c r="Q243" s="173">
        <v>52</v>
      </c>
      <c r="R243" s="173" t="s">
        <v>588</v>
      </c>
      <c r="S243" s="173" t="s">
        <v>130</v>
      </c>
    </row>
    <row r="244" ht="108" spans="1:19">
      <c r="A244" s="104">
        <v>239</v>
      </c>
      <c r="B244" s="91">
        <v>6528252021245</v>
      </c>
      <c r="C244" s="174" t="s">
        <v>84</v>
      </c>
      <c r="D244" s="174" t="s">
        <v>38</v>
      </c>
      <c r="E244" s="173" t="s">
        <v>71</v>
      </c>
      <c r="F244" s="171" t="s">
        <v>40</v>
      </c>
      <c r="G244" s="228" t="s">
        <v>41</v>
      </c>
      <c r="H244" s="228" t="s">
        <v>42</v>
      </c>
      <c r="I244" s="173" t="s">
        <v>1042</v>
      </c>
      <c r="J244" s="215" t="s">
        <v>1044</v>
      </c>
      <c r="K244" s="173">
        <v>176</v>
      </c>
      <c r="L244" s="173">
        <v>176</v>
      </c>
      <c r="M244" s="173"/>
      <c r="N244" s="173"/>
      <c r="O244" s="173"/>
      <c r="P244" s="173"/>
      <c r="Q244" s="173">
        <v>52</v>
      </c>
      <c r="R244" s="173" t="s">
        <v>588</v>
      </c>
      <c r="S244" s="173" t="s">
        <v>130</v>
      </c>
    </row>
    <row r="245" ht="48" spans="1:19">
      <c r="A245" s="104">
        <v>240</v>
      </c>
      <c r="B245" s="91">
        <v>6528252021246</v>
      </c>
      <c r="C245" s="174" t="s">
        <v>126</v>
      </c>
      <c r="D245" s="174" t="s">
        <v>38</v>
      </c>
      <c r="E245" s="173" t="s">
        <v>71</v>
      </c>
      <c r="F245" s="171" t="s">
        <v>40</v>
      </c>
      <c r="G245" s="228" t="s">
        <v>41</v>
      </c>
      <c r="H245" s="228" t="s">
        <v>42</v>
      </c>
      <c r="I245" s="173" t="s">
        <v>284</v>
      </c>
      <c r="J245" s="215" t="s">
        <v>591</v>
      </c>
      <c r="K245" s="173">
        <v>200</v>
      </c>
      <c r="L245" s="173">
        <v>200</v>
      </c>
      <c r="M245" s="173"/>
      <c r="N245" s="173"/>
      <c r="O245" s="173"/>
      <c r="P245" s="173"/>
      <c r="Q245" s="173">
        <v>50</v>
      </c>
      <c r="R245" s="173" t="s">
        <v>592</v>
      </c>
      <c r="S245" s="173" t="s">
        <v>144</v>
      </c>
    </row>
    <row r="246" ht="36" spans="1:19">
      <c r="A246" s="104">
        <v>241</v>
      </c>
      <c r="B246" s="91">
        <v>6528252021247</v>
      </c>
      <c r="C246" s="174" t="s">
        <v>126</v>
      </c>
      <c r="D246" s="174" t="s">
        <v>38</v>
      </c>
      <c r="E246" s="173" t="s">
        <v>71</v>
      </c>
      <c r="F246" s="171" t="s">
        <v>40</v>
      </c>
      <c r="G246" s="228" t="s">
        <v>41</v>
      </c>
      <c r="H246" s="228" t="s">
        <v>42</v>
      </c>
      <c r="I246" s="173" t="s">
        <v>284</v>
      </c>
      <c r="J246" s="215" t="s">
        <v>593</v>
      </c>
      <c r="K246" s="173">
        <v>62</v>
      </c>
      <c r="L246" s="173">
        <v>62</v>
      </c>
      <c r="M246" s="173"/>
      <c r="N246" s="173"/>
      <c r="O246" s="173"/>
      <c r="P246" s="173"/>
      <c r="Q246" s="173">
        <v>15</v>
      </c>
      <c r="R246" s="173" t="s">
        <v>594</v>
      </c>
      <c r="S246" s="173" t="s">
        <v>130</v>
      </c>
    </row>
    <row r="247" ht="48" spans="1:19">
      <c r="A247" s="104">
        <v>242</v>
      </c>
      <c r="B247" s="91">
        <v>6528252021248</v>
      </c>
      <c r="C247" s="174" t="s">
        <v>126</v>
      </c>
      <c r="D247" s="174" t="s">
        <v>38</v>
      </c>
      <c r="E247" s="173" t="s">
        <v>71</v>
      </c>
      <c r="F247" s="171" t="s">
        <v>40</v>
      </c>
      <c r="G247" s="228" t="s">
        <v>41</v>
      </c>
      <c r="H247" s="228" t="s">
        <v>42</v>
      </c>
      <c r="I247" s="173" t="s">
        <v>284</v>
      </c>
      <c r="J247" s="215" t="s">
        <v>596</v>
      </c>
      <c r="K247" s="173">
        <v>200</v>
      </c>
      <c r="L247" s="173">
        <v>200</v>
      </c>
      <c r="M247" s="173"/>
      <c r="N247" s="173"/>
      <c r="O247" s="173"/>
      <c r="P247" s="173"/>
      <c r="Q247" s="173">
        <v>30</v>
      </c>
      <c r="R247" s="173" t="s">
        <v>592</v>
      </c>
      <c r="S247" s="173" t="s">
        <v>130</v>
      </c>
    </row>
    <row r="248" ht="48" spans="1:19">
      <c r="A248" s="104">
        <v>243</v>
      </c>
      <c r="B248" s="91">
        <v>6528252021249</v>
      </c>
      <c r="C248" s="88" t="s">
        <v>37</v>
      </c>
      <c r="D248" s="174" t="s">
        <v>38</v>
      </c>
      <c r="E248" s="227" t="s">
        <v>39</v>
      </c>
      <c r="F248" s="171" t="s">
        <v>40</v>
      </c>
      <c r="G248" s="228" t="s">
        <v>41</v>
      </c>
      <c r="H248" s="228" t="s">
        <v>42</v>
      </c>
      <c r="I248" s="173" t="s">
        <v>203</v>
      </c>
      <c r="J248" s="215" t="s">
        <v>597</v>
      </c>
      <c r="K248" s="173">
        <v>157</v>
      </c>
      <c r="L248" s="173">
        <v>157</v>
      </c>
      <c r="M248" s="173"/>
      <c r="N248" s="173"/>
      <c r="O248" s="173"/>
      <c r="P248" s="173"/>
      <c r="Q248" s="173">
        <v>25</v>
      </c>
      <c r="R248" s="173" t="s">
        <v>598</v>
      </c>
      <c r="S248" s="173" t="s">
        <v>156</v>
      </c>
    </row>
    <row r="249" ht="132" spans="1:19">
      <c r="A249" s="104">
        <v>244</v>
      </c>
      <c r="B249" s="91">
        <v>6528252021250</v>
      </c>
      <c r="C249" s="174" t="s">
        <v>599</v>
      </c>
      <c r="D249" s="174" t="s">
        <v>38</v>
      </c>
      <c r="E249" s="175" t="s">
        <v>219</v>
      </c>
      <c r="F249" s="175" t="s">
        <v>40</v>
      </c>
      <c r="G249" s="228" t="s">
        <v>41</v>
      </c>
      <c r="H249" s="228" t="s">
        <v>42</v>
      </c>
      <c r="I249" s="173" t="s">
        <v>354</v>
      </c>
      <c r="J249" s="215" t="s">
        <v>600</v>
      </c>
      <c r="K249" s="173">
        <v>582.5</v>
      </c>
      <c r="L249" s="173">
        <v>582.5</v>
      </c>
      <c r="M249" s="173"/>
      <c r="N249" s="173"/>
      <c r="O249" s="173"/>
      <c r="P249" s="173"/>
      <c r="Q249" s="173">
        <v>200</v>
      </c>
      <c r="R249" s="173" t="s">
        <v>601</v>
      </c>
      <c r="S249" s="173" t="s">
        <v>602</v>
      </c>
    </row>
    <row r="250" ht="48" spans="1:19">
      <c r="A250" s="104">
        <v>245</v>
      </c>
      <c r="B250" s="91">
        <v>6528252021251</v>
      </c>
      <c r="C250" s="88" t="s">
        <v>37</v>
      </c>
      <c r="D250" s="174" t="s">
        <v>38</v>
      </c>
      <c r="E250" s="227" t="s">
        <v>39</v>
      </c>
      <c r="F250" s="171" t="s">
        <v>40</v>
      </c>
      <c r="G250" s="228" t="s">
        <v>41</v>
      </c>
      <c r="H250" s="228" t="s">
        <v>42</v>
      </c>
      <c r="I250" s="173" t="s">
        <v>603</v>
      </c>
      <c r="J250" s="215" t="s">
        <v>604</v>
      </c>
      <c r="K250" s="173">
        <v>277.2</v>
      </c>
      <c r="L250" s="173">
        <v>277.2</v>
      </c>
      <c r="M250" s="173"/>
      <c r="N250" s="173"/>
      <c r="O250" s="173"/>
      <c r="P250" s="173"/>
      <c r="Q250" s="173">
        <v>20</v>
      </c>
      <c r="R250" s="173" t="s">
        <v>605</v>
      </c>
      <c r="S250" s="173" t="s">
        <v>606</v>
      </c>
    </row>
    <row r="251" ht="48" spans="1:19">
      <c r="A251" s="104">
        <v>246</v>
      </c>
      <c r="B251" s="91">
        <v>6528252021252</v>
      </c>
      <c r="C251" s="88" t="s">
        <v>37</v>
      </c>
      <c r="D251" s="174" t="s">
        <v>38</v>
      </c>
      <c r="E251" s="227" t="s">
        <v>39</v>
      </c>
      <c r="F251" s="171" t="s">
        <v>40</v>
      </c>
      <c r="G251" s="228" t="s">
        <v>41</v>
      </c>
      <c r="H251" s="228" t="s">
        <v>42</v>
      </c>
      <c r="I251" s="173" t="s">
        <v>248</v>
      </c>
      <c r="J251" s="215" t="s">
        <v>607</v>
      </c>
      <c r="K251" s="173">
        <v>95.72</v>
      </c>
      <c r="L251" s="173">
        <v>95.72</v>
      </c>
      <c r="M251" s="173"/>
      <c r="N251" s="173"/>
      <c r="O251" s="173"/>
      <c r="P251" s="173"/>
      <c r="Q251" s="173">
        <v>30</v>
      </c>
      <c r="R251" s="173" t="s">
        <v>608</v>
      </c>
      <c r="S251" s="173" t="s">
        <v>606</v>
      </c>
    </row>
    <row r="252" ht="36" spans="1:19">
      <c r="A252" s="104">
        <v>247</v>
      </c>
      <c r="B252" s="91">
        <v>6528252021253</v>
      </c>
      <c r="C252" s="174" t="s">
        <v>84</v>
      </c>
      <c r="D252" s="174" t="s">
        <v>38</v>
      </c>
      <c r="E252" s="173" t="s">
        <v>71</v>
      </c>
      <c r="F252" s="171" t="s">
        <v>40</v>
      </c>
      <c r="G252" s="228" t="s">
        <v>41</v>
      </c>
      <c r="H252" s="228" t="s">
        <v>42</v>
      </c>
      <c r="I252" s="173" t="s">
        <v>557</v>
      </c>
      <c r="J252" s="215" t="s">
        <v>609</v>
      </c>
      <c r="K252" s="173">
        <v>105</v>
      </c>
      <c r="L252" s="173">
        <v>105</v>
      </c>
      <c r="M252" s="173"/>
      <c r="N252" s="173"/>
      <c r="O252" s="173"/>
      <c r="P252" s="173"/>
      <c r="Q252" s="173">
        <v>11</v>
      </c>
      <c r="R252" s="173" t="s">
        <v>559</v>
      </c>
      <c r="S252" s="173" t="s">
        <v>524</v>
      </c>
    </row>
    <row r="253" ht="60" customHeight="1" spans="1:19">
      <c r="A253" s="104">
        <v>248</v>
      </c>
      <c r="B253" s="91">
        <v>6528252021254</v>
      </c>
      <c r="C253" s="174" t="s">
        <v>610</v>
      </c>
      <c r="D253" s="174" t="s">
        <v>38</v>
      </c>
      <c r="E253" s="171" t="s">
        <v>92</v>
      </c>
      <c r="F253" s="171" t="s">
        <v>35</v>
      </c>
      <c r="G253" s="228" t="s">
        <v>41</v>
      </c>
      <c r="H253" s="228" t="s">
        <v>42</v>
      </c>
      <c r="I253" s="173" t="s">
        <v>43</v>
      </c>
      <c r="J253" s="215" t="s">
        <v>611</v>
      </c>
      <c r="K253" s="173">
        <v>80</v>
      </c>
      <c r="L253" s="173">
        <v>80</v>
      </c>
      <c r="M253" s="173"/>
      <c r="N253" s="173"/>
      <c r="O253" s="173"/>
      <c r="P253" s="173"/>
      <c r="Q253" s="173">
        <v>18</v>
      </c>
      <c r="R253" s="173" t="s">
        <v>94</v>
      </c>
      <c r="S253" s="173" t="s">
        <v>612</v>
      </c>
    </row>
    <row r="254" ht="60" customHeight="1" spans="1:19">
      <c r="A254" s="104">
        <v>249</v>
      </c>
      <c r="B254" s="91">
        <v>6528252021255</v>
      </c>
      <c r="C254" s="174" t="s">
        <v>613</v>
      </c>
      <c r="D254" s="174" t="s">
        <v>38</v>
      </c>
      <c r="E254" s="171" t="s">
        <v>92</v>
      </c>
      <c r="F254" s="171" t="s">
        <v>35</v>
      </c>
      <c r="G254" s="228" t="s">
        <v>41</v>
      </c>
      <c r="H254" s="228" t="s">
        <v>42</v>
      </c>
      <c r="I254" s="173" t="s">
        <v>320</v>
      </c>
      <c r="J254" s="215" t="s">
        <v>614</v>
      </c>
      <c r="K254" s="173">
        <v>100</v>
      </c>
      <c r="L254" s="173">
        <v>100</v>
      </c>
      <c r="M254" s="173"/>
      <c r="N254" s="173"/>
      <c r="O254" s="173"/>
      <c r="P254" s="173"/>
      <c r="Q254" s="173">
        <v>50</v>
      </c>
      <c r="R254" s="173" t="s">
        <v>615</v>
      </c>
      <c r="S254" s="173" t="s">
        <v>291</v>
      </c>
    </row>
    <row r="255" ht="72" spans="1:19">
      <c r="A255" s="104">
        <v>250</v>
      </c>
      <c r="B255" s="91">
        <v>6528252021256</v>
      </c>
      <c r="C255" s="174" t="s">
        <v>516</v>
      </c>
      <c r="D255" s="174" t="s">
        <v>38</v>
      </c>
      <c r="E255" s="173" t="s">
        <v>71</v>
      </c>
      <c r="F255" s="171" t="s">
        <v>40</v>
      </c>
      <c r="G255" s="228" t="s">
        <v>41</v>
      </c>
      <c r="H255" s="228" t="s">
        <v>42</v>
      </c>
      <c r="I255" s="173" t="s">
        <v>497</v>
      </c>
      <c r="J255" s="215" t="s">
        <v>616</v>
      </c>
      <c r="K255" s="173">
        <v>284.4</v>
      </c>
      <c r="L255" s="173">
        <v>284.4</v>
      </c>
      <c r="M255" s="173"/>
      <c r="N255" s="173"/>
      <c r="O255" s="173"/>
      <c r="P255" s="173"/>
      <c r="Q255" s="173">
        <v>10</v>
      </c>
      <c r="R255" s="173" t="s">
        <v>617</v>
      </c>
      <c r="S255" s="173" t="s">
        <v>482</v>
      </c>
    </row>
    <row r="256" ht="24" spans="1:19">
      <c r="A256" s="104">
        <v>251</v>
      </c>
      <c r="B256" s="91">
        <v>6528252021257</v>
      </c>
      <c r="C256" s="88" t="s">
        <v>201</v>
      </c>
      <c r="D256" s="174" t="s">
        <v>38</v>
      </c>
      <c r="E256" s="173" t="s">
        <v>124</v>
      </c>
      <c r="F256" s="171" t="s">
        <v>40</v>
      </c>
      <c r="G256" s="228" t="s">
        <v>41</v>
      </c>
      <c r="H256" s="228" t="s">
        <v>42</v>
      </c>
      <c r="I256" s="173" t="s">
        <v>618</v>
      </c>
      <c r="J256" s="215" t="s">
        <v>619</v>
      </c>
      <c r="K256" s="173">
        <v>200</v>
      </c>
      <c r="L256" s="173">
        <v>200</v>
      </c>
      <c r="M256" s="173"/>
      <c r="N256" s="173"/>
      <c r="O256" s="173"/>
      <c r="P256" s="173"/>
      <c r="Q256" s="173">
        <v>10</v>
      </c>
      <c r="R256" s="173" t="s">
        <v>620</v>
      </c>
      <c r="S256" s="173" t="s">
        <v>482</v>
      </c>
    </row>
    <row r="257" ht="24" spans="1:19">
      <c r="A257" s="104">
        <v>252</v>
      </c>
      <c r="B257" s="91">
        <v>6528252021258</v>
      </c>
      <c r="C257" s="88" t="s">
        <v>201</v>
      </c>
      <c r="D257" s="174" t="s">
        <v>38</v>
      </c>
      <c r="E257" s="173" t="s">
        <v>124</v>
      </c>
      <c r="F257" s="171" t="s">
        <v>40</v>
      </c>
      <c r="G257" s="228" t="s">
        <v>41</v>
      </c>
      <c r="H257" s="228" t="s">
        <v>42</v>
      </c>
      <c r="I257" s="173" t="s">
        <v>497</v>
      </c>
      <c r="J257" s="215" t="s">
        <v>621</v>
      </c>
      <c r="K257" s="173">
        <v>235</v>
      </c>
      <c r="L257" s="173">
        <v>235</v>
      </c>
      <c r="M257" s="173"/>
      <c r="N257" s="173"/>
      <c r="O257" s="173"/>
      <c r="P257" s="173"/>
      <c r="Q257" s="173">
        <v>50</v>
      </c>
      <c r="R257" s="173" t="s">
        <v>620</v>
      </c>
      <c r="S257" s="173" t="s">
        <v>482</v>
      </c>
    </row>
    <row r="258" ht="60" customHeight="1" spans="1:19">
      <c r="A258" s="104">
        <v>253</v>
      </c>
      <c r="B258" s="91">
        <v>6528252021259</v>
      </c>
      <c r="C258" s="174" t="s">
        <v>622</v>
      </c>
      <c r="D258" s="174" t="s">
        <v>38</v>
      </c>
      <c r="E258" s="171" t="s">
        <v>92</v>
      </c>
      <c r="F258" s="171" t="s">
        <v>35</v>
      </c>
      <c r="G258" s="228" t="s">
        <v>41</v>
      </c>
      <c r="H258" s="228" t="s">
        <v>42</v>
      </c>
      <c r="I258" s="173" t="s">
        <v>623</v>
      </c>
      <c r="J258" s="215" t="s">
        <v>624</v>
      </c>
      <c r="K258" s="173">
        <v>500</v>
      </c>
      <c r="L258" s="173">
        <v>500</v>
      </c>
      <c r="M258" s="173"/>
      <c r="N258" s="173"/>
      <c r="O258" s="173"/>
      <c r="P258" s="173"/>
      <c r="Q258" s="173">
        <v>3</v>
      </c>
      <c r="R258" s="173" t="s">
        <v>625</v>
      </c>
      <c r="S258" s="173" t="s">
        <v>482</v>
      </c>
    </row>
    <row r="259" ht="48" spans="1:19">
      <c r="A259" s="104">
        <v>254</v>
      </c>
      <c r="B259" s="91">
        <v>6528252021260</v>
      </c>
      <c r="C259" s="174" t="s">
        <v>626</v>
      </c>
      <c r="D259" s="174" t="s">
        <v>38</v>
      </c>
      <c r="E259" s="173" t="s">
        <v>71</v>
      </c>
      <c r="F259" s="171" t="s">
        <v>40</v>
      </c>
      <c r="G259" s="228" t="s">
        <v>41</v>
      </c>
      <c r="H259" s="228" t="s">
        <v>42</v>
      </c>
      <c r="I259" s="173" t="s">
        <v>627</v>
      </c>
      <c r="J259" s="215" t="s">
        <v>628</v>
      </c>
      <c r="K259" s="173">
        <v>120</v>
      </c>
      <c r="L259" s="173">
        <v>120</v>
      </c>
      <c r="M259" s="173"/>
      <c r="N259" s="173"/>
      <c r="O259" s="173"/>
      <c r="P259" s="173"/>
      <c r="Q259" s="173">
        <v>32</v>
      </c>
      <c r="R259" s="173" t="s">
        <v>629</v>
      </c>
      <c r="S259" s="173" t="s">
        <v>130</v>
      </c>
    </row>
    <row r="260" ht="72" spans="1:19">
      <c r="A260" s="104">
        <v>255</v>
      </c>
      <c r="B260" s="91">
        <v>6528252021261</v>
      </c>
      <c r="C260" s="174" t="s">
        <v>630</v>
      </c>
      <c r="D260" s="174" t="s">
        <v>38</v>
      </c>
      <c r="E260" s="173" t="s">
        <v>71</v>
      </c>
      <c r="F260" s="171" t="s">
        <v>40</v>
      </c>
      <c r="G260" s="228" t="s">
        <v>41</v>
      </c>
      <c r="H260" s="228" t="s">
        <v>42</v>
      </c>
      <c r="I260" s="173" t="s">
        <v>631</v>
      </c>
      <c r="J260" s="215" t="s">
        <v>632</v>
      </c>
      <c r="K260" s="173">
        <v>50</v>
      </c>
      <c r="L260" s="173">
        <v>50</v>
      </c>
      <c r="M260" s="173"/>
      <c r="N260" s="173"/>
      <c r="O260" s="173"/>
      <c r="P260" s="173"/>
      <c r="Q260" s="173">
        <v>58</v>
      </c>
      <c r="R260" s="173" t="s">
        <v>633</v>
      </c>
      <c r="S260" s="173" t="s">
        <v>130</v>
      </c>
    </row>
    <row r="261" ht="36" spans="1:19">
      <c r="A261" s="104">
        <v>256</v>
      </c>
      <c r="B261" s="91">
        <v>6528252021262</v>
      </c>
      <c r="C261" s="174" t="s">
        <v>634</v>
      </c>
      <c r="D261" s="174" t="s">
        <v>38</v>
      </c>
      <c r="E261" s="173" t="s">
        <v>71</v>
      </c>
      <c r="F261" s="171" t="s">
        <v>40</v>
      </c>
      <c r="G261" s="228" t="s">
        <v>41</v>
      </c>
      <c r="H261" s="228" t="s">
        <v>42</v>
      </c>
      <c r="I261" s="173" t="s">
        <v>635</v>
      </c>
      <c r="J261" s="215" t="s">
        <v>636</v>
      </c>
      <c r="K261" s="173">
        <v>100</v>
      </c>
      <c r="L261" s="173">
        <v>100</v>
      </c>
      <c r="M261" s="173"/>
      <c r="N261" s="173"/>
      <c r="O261" s="173"/>
      <c r="P261" s="173"/>
      <c r="Q261" s="173">
        <v>26</v>
      </c>
      <c r="R261" s="173" t="s">
        <v>637</v>
      </c>
      <c r="S261" s="173" t="s">
        <v>130</v>
      </c>
    </row>
    <row r="262" ht="72" spans="1:19">
      <c r="A262" s="104">
        <v>257</v>
      </c>
      <c r="B262" s="91">
        <v>6528252021263</v>
      </c>
      <c r="C262" s="174" t="s">
        <v>638</v>
      </c>
      <c r="D262" s="174" t="s">
        <v>38</v>
      </c>
      <c r="E262" s="175" t="s">
        <v>116</v>
      </c>
      <c r="F262" s="175" t="s">
        <v>35</v>
      </c>
      <c r="G262" s="228" t="s">
        <v>41</v>
      </c>
      <c r="H262" s="228" t="s">
        <v>42</v>
      </c>
      <c r="I262" s="173" t="s">
        <v>354</v>
      </c>
      <c r="J262" s="215" t="s">
        <v>639</v>
      </c>
      <c r="K262" s="173">
        <v>227.5</v>
      </c>
      <c r="L262" s="173">
        <v>227.5</v>
      </c>
      <c r="M262" s="173"/>
      <c r="N262" s="173"/>
      <c r="O262" s="173"/>
      <c r="P262" s="173"/>
      <c r="Q262" s="173">
        <v>70</v>
      </c>
      <c r="R262" s="173" t="s">
        <v>640</v>
      </c>
      <c r="S262" s="173" t="s">
        <v>602</v>
      </c>
    </row>
    <row r="263" ht="36" spans="1:19">
      <c r="A263" s="104">
        <v>258</v>
      </c>
      <c r="B263" s="91">
        <v>6528252021264</v>
      </c>
      <c r="C263" s="174" t="s">
        <v>638</v>
      </c>
      <c r="D263" s="174" t="s">
        <v>38</v>
      </c>
      <c r="E263" s="175" t="s">
        <v>219</v>
      </c>
      <c r="F263" s="175" t="s">
        <v>40</v>
      </c>
      <c r="G263" s="228" t="s">
        <v>41</v>
      </c>
      <c r="H263" s="228" t="s">
        <v>42</v>
      </c>
      <c r="I263" s="173" t="s">
        <v>392</v>
      </c>
      <c r="J263" s="215" t="s">
        <v>641</v>
      </c>
      <c r="K263" s="173">
        <v>260</v>
      </c>
      <c r="L263" s="173">
        <v>260</v>
      </c>
      <c r="M263" s="173"/>
      <c r="N263" s="173"/>
      <c r="O263" s="173"/>
      <c r="P263" s="173"/>
      <c r="Q263" s="173">
        <v>50</v>
      </c>
      <c r="R263" s="173" t="s">
        <v>642</v>
      </c>
      <c r="S263" s="173" t="s">
        <v>602</v>
      </c>
    </row>
    <row r="264" ht="48" spans="1:19">
      <c r="A264" s="104">
        <v>259</v>
      </c>
      <c r="B264" s="91">
        <v>6528252021265</v>
      </c>
      <c r="C264" s="174" t="s">
        <v>638</v>
      </c>
      <c r="D264" s="174" t="s">
        <v>38</v>
      </c>
      <c r="E264" s="175" t="s">
        <v>219</v>
      </c>
      <c r="F264" s="175" t="s">
        <v>40</v>
      </c>
      <c r="G264" s="228" t="s">
        <v>41</v>
      </c>
      <c r="H264" s="228" t="s">
        <v>42</v>
      </c>
      <c r="I264" s="173" t="s">
        <v>338</v>
      </c>
      <c r="J264" s="215" t="s">
        <v>643</v>
      </c>
      <c r="K264" s="173">
        <v>380</v>
      </c>
      <c r="L264" s="173">
        <v>380</v>
      </c>
      <c r="M264" s="173"/>
      <c r="N264" s="173"/>
      <c r="O264" s="173"/>
      <c r="P264" s="173"/>
      <c r="Q264" s="173">
        <v>60</v>
      </c>
      <c r="R264" s="173" t="s">
        <v>644</v>
      </c>
      <c r="S264" s="173" t="s">
        <v>602</v>
      </c>
    </row>
    <row r="265" ht="120" spans="1:19">
      <c r="A265" s="104">
        <v>260</v>
      </c>
      <c r="B265" s="91">
        <v>6528252021266</v>
      </c>
      <c r="C265" s="174" t="s">
        <v>638</v>
      </c>
      <c r="D265" s="174" t="s">
        <v>38</v>
      </c>
      <c r="E265" s="175" t="s">
        <v>219</v>
      </c>
      <c r="F265" s="175" t="s">
        <v>40</v>
      </c>
      <c r="G265" s="228" t="s">
        <v>41</v>
      </c>
      <c r="H265" s="228" t="s">
        <v>42</v>
      </c>
      <c r="I265" s="173" t="s">
        <v>375</v>
      </c>
      <c r="J265" s="215" t="s">
        <v>645</v>
      </c>
      <c r="K265" s="173">
        <v>115.5</v>
      </c>
      <c r="L265" s="173">
        <v>115.5</v>
      </c>
      <c r="M265" s="173"/>
      <c r="N265" s="173"/>
      <c r="O265" s="173"/>
      <c r="P265" s="173"/>
      <c r="Q265" s="173">
        <v>20</v>
      </c>
      <c r="R265" s="173" t="s">
        <v>646</v>
      </c>
      <c r="S265" s="173" t="s">
        <v>602</v>
      </c>
    </row>
    <row r="266" ht="144" spans="1:19">
      <c r="A266" s="104">
        <v>261</v>
      </c>
      <c r="B266" s="91">
        <v>6528252021267</v>
      </c>
      <c r="C266" s="174" t="s">
        <v>647</v>
      </c>
      <c r="D266" s="174" t="s">
        <v>38</v>
      </c>
      <c r="E266" s="171" t="s">
        <v>92</v>
      </c>
      <c r="F266" s="171" t="s">
        <v>35</v>
      </c>
      <c r="G266" s="228" t="s">
        <v>41</v>
      </c>
      <c r="H266" s="228" t="s">
        <v>42</v>
      </c>
      <c r="I266" s="173" t="s">
        <v>354</v>
      </c>
      <c r="J266" s="215" t="s">
        <v>648</v>
      </c>
      <c r="K266" s="173">
        <v>100</v>
      </c>
      <c r="L266" s="173">
        <v>100</v>
      </c>
      <c r="M266" s="173"/>
      <c r="N266" s="173"/>
      <c r="O266" s="173"/>
      <c r="P266" s="173"/>
      <c r="Q266" s="232">
        <v>100</v>
      </c>
      <c r="R266" s="173" t="s">
        <v>649</v>
      </c>
      <c r="S266" s="173" t="s">
        <v>602</v>
      </c>
    </row>
    <row r="267" s="157" customFormat="1" ht="168" spans="1:19">
      <c r="A267" s="104">
        <v>262</v>
      </c>
      <c r="B267" s="91">
        <v>6528252021268</v>
      </c>
      <c r="C267" s="174" t="s">
        <v>650</v>
      </c>
      <c r="D267" s="174" t="s">
        <v>38</v>
      </c>
      <c r="E267" s="171" t="s">
        <v>92</v>
      </c>
      <c r="F267" s="171" t="s">
        <v>35</v>
      </c>
      <c r="G267" s="228" t="s">
        <v>41</v>
      </c>
      <c r="H267" s="228" t="s">
        <v>42</v>
      </c>
      <c r="I267" s="173" t="s">
        <v>354</v>
      </c>
      <c r="J267" s="215" t="s">
        <v>651</v>
      </c>
      <c r="K267" s="173">
        <v>104.36</v>
      </c>
      <c r="L267" s="173">
        <v>104.36</v>
      </c>
      <c r="M267" s="173"/>
      <c r="N267" s="173"/>
      <c r="O267" s="173"/>
      <c r="P267" s="173"/>
      <c r="Q267" s="232">
        <v>60</v>
      </c>
      <c r="R267" s="173" t="s">
        <v>652</v>
      </c>
      <c r="S267" s="173" t="s">
        <v>602</v>
      </c>
    </row>
    <row r="268" ht="60" spans="1:19">
      <c r="A268" s="104">
        <v>263</v>
      </c>
      <c r="B268" s="91">
        <v>6528252021269</v>
      </c>
      <c r="C268" s="88" t="s">
        <v>201</v>
      </c>
      <c r="D268" s="174" t="s">
        <v>38</v>
      </c>
      <c r="E268" s="227" t="s">
        <v>124</v>
      </c>
      <c r="F268" s="171" t="s">
        <v>40</v>
      </c>
      <c r="G268" s="228" t="s">
        <v>41</v>
      </c>
      <c r="H268" s="228" t="s">
        <v>42</v>
      </c>
      <c r="I268" s="173" t="s">
        <v>259</v>
      </c>
      <c r="J268" s="215" t="s">
        <v>653</v>
      </c>
      <c r="K268" s="173">
        <v>60</v>
      </c>
      <c r="L268" s="173">
        <v>60</v>
      </c>
      <c r="M268" s="173"/>
      <c r="N268" s="173"/>
      <c r="O268" s="173"/>
      <c r="P268" s="173"/>
      <c r="Q268" s="173">
        <v>36</v>
      </c>
      <c r="R268" s="173" t="s">
        <v>654</v>
      </c>
      <c r="S268" s="173" t="s">
        <v>606</v>
      </c>
    </row>
    <row r="269" ht="48" spans="1:19">
      <c r="A269" s="104">
        <v>264</v>
      </c>
      <c r="B269" s="91">
        <v>6528252021270</v>
      </c>
      <c r="C269" s="89" t="s">
        <v>47</v>
      </c>
      <c r="D269" s="174" t="s">
        <v>38</v>
      </c>
      <c r="E269" s="173" t="s">
        <v>48</v>
      </c>
      <c r="F269" s="171" t="s">
        <v>40</v>
      </c>
      <c r="G269" s="228" t="s">
        <v>41</v>
      </c>
      <c r="H269" s="228" t="s">
        <v>42</v>
      </c>
      <c r="I269" s="173" t="s">
        <v>557</v>
      </c>
      <c r="J269" s="215" t="s">
        <v>655</v>
      </c>
      <c r="K269" s="173">
        <v>67.4</v>
      </c>
      <c r="L269" s="173">
        <v>67.4</v>
      </c>
      <c r="M269" s="173"/>
      <c r="N269" s="173"/>
      <c r="O269" s="173"/>
      <c r="P269" s="173"/>
      <c r="Q269" s="232">
        <v>16</v>
      </c>
      <c r="R269" s="173" t="s">
        <v>656</v>
      </c>
      <c r="S269" s="173" t="s">
        <v>524</v>
      </c>
    </row>
    <row r="270" ht="48" spans="1:19">
      <c r="A270" s="104">
        <v>265</v>
      </c>
      <c r="B270" s="91">
        <v>6528252021271</v>
      </c>
      <c r="C270" s="89" t="s">
        <v>47</v>
      </c>
      <c r="D270" s="174" t="s">
        <v>38</v>
      </c>
      <c r="E270" s="173" t="s">
        <v>48</v>
      </c>
      <c r="F270" s="171" t="s">
        <v>40</v>
      </c>
      <c r="G270" s="228" t="s">
        <v>41</v>
      </c>
      <c r="H270" s="228" t="s">
        <v>42</v>
      </c>
      <c r="I270" s="173" t="s">
        <v>546</v>
      </c>
      <c r="J270" s="215" t="s">
        <v>657</v>
      </c>
      <c r="K270" s="173">
        <v>114</v>
      </c>
      <c r="L270" s="173">
        <v>114</v>
      </c>
      <c r="M270" s="173"/>
      <c r="N270" s="173"/>
      <c r="O270" s="173"/>
      <c r="P270" s="173"/>
      <c r="Q270" s="232">
        <v>12</v>
      </c>
      <c r="R270" s="173" t="s">
        <v>656</v>
      </c>
      <c r="S270" s="173" t="s">
        <v>524</v>
      </c>
    </row>
    <row r="271" ht="36" spans="1:19">
      <c r="A271" s="104">
        <v>266</v>
      </c>
      <c r="B271" s="91">
        <v>6528252021272</v>
      </c>
      <c r="C271" s="204" t="s">
        <v>387</v>
      </c>
      <c r="D271" s="174" t="s">
        <v>38</v>
      </c>
      <c r="E271" s="173" t="s">
        <v>48</v>
      </c>
      <c r="F271" s="171" t="s">
        <v>40</v>
      </c>
      <c r="G271" s="228" t="s">
        <v>41</v>
      </c>
      <c r="H271" s="228" t="s">
        <v>42</v>
      </c>
      <c r="I271" s="173" t="s">
        <v>546</v>
      </c>
      <c r="J271" s="215" t="s">
        <v>658</v>
      </c>
      <c r="K271" s="173">
        <v>22</v>
      </c>
      <c r="L271" s="173">
        <v>22</v>
      </c>
      <c r="M271" s="173"/>
      <c r="N271" s="173"/>
      <c r="O271" s="173"/>
      <c r="P271" s="173"/>
      <c r="Q271" s="232">
        <v>12</v>
      </c>
      <c r="R271" s="173" t="s">
        <v>659</v>
      </c>
      <c r="S271" s="173" t="s">
        <v>524</v>
      </c>
    </row>
    <row r="272" ht="36" spans="1:19">
      <c r="A272" s="104">
        <v>267</v>
      </c>
      <c r="B272" s="91">
        <v>6528252021273</v>
      </c>
      <c r="C272" s="89" t="s">
        <v>47</v>
      </c>
      <c r="D272" s="174" t="s">
        <v>38</v>
      </c>
      <c r="E272" s="173" t="s">
        <v>48</v>
      </c>
      <c r="F272" s="171" t="s">
        <v>40</v>
      </c>
      <c r="G272" s="228" t="s">
        <v>41</v>
      </c>
      <c r="H272" s="228" t="s">
        <v>42</v>
      </c>
      <c r="I272" s="173" t="s">
        <v>544</v>
      </c>
      <c r="J272" s="215" t="s">
        <v>660</v>
      </c>
      <c r="K272" s="173">
        <v>126</v>
      </c>
      <c r="L272" s="173">
        <v>126</v>
      </c>
      <c r="M272" s="173"/>
      <c r="N272" s="173"/>
      <c r="O272" s="173"/>
      <c r="P272" s="173"/>
      <c r="Q272" s="232">
        <v>11</v>
      </c>
      <c r="R272" s="173" t="s">
        <v>661</v>
      </c>
      <c r="S272" s="173" t="s">
        <v>524</v>
      </c>
    </row>
    <row r="273" ht="36" spans="1:19">
      <c r="A273" s="104">
        <v>268</v>
      </c>
      <c r="B273" s="91">
        <v>6528252021274</v>
      </c>
      <c r="C273" s="174" t="s">
        <v>662</v>
      </c>
      <c r="D273" s="174" t="s">
        <v>38</v>
      </c>
      <c r="E273" s="173" t="s">
        <v>62</v>
      </c>
      <c r="F273" s="173" t="s">
        <v>35</v>
      </c>
      <c r="G273" s="228" t="s">
        <v>41</v>
      </c>
      <c r="H273" s="228" t="s">
        <v>42</v>
      </c>
      <c r="I273" s="173" t="s">
        <v>544</v>
      </c>
      <c r="J273" s="215" t="s">
        <v>663</v>
      </c>
      <c r="K273" s="173">
        <v>74</v>
      </c>
      <c r="L273" s="173">
        <v>74</v>
      </c>
      <c r="M273" s="173"/>
      <c r="N273" s="173"/>
      <c r="O273" s="173"/>
      <c r="P273" s="173"/>
      <c r="Q273" s="232">
        <v>11</v>
      </c>
      <c r="R273" s="173" t="s">
        <v>664</v>
      </c>
      <c r="S273" s="173" t="s">
        <v>524</v>
      </c>
    </row>
    <row r="274" ht="24" spans="1:19">
      <c r="A274" s="104">
        <v>269</v>
      </c>
      <c r="B274" s="91">
        <v>6528252021275</v>
      </c>
      <c r="C274" s="174" t="s">
        <v>665</v>
      </c>
      <c r="D274" s="174" t="s">
        <v>38</v>
      </c>
      <c r="E274" s="173" t="s">
        <v>62</v>
      </c>
      <c r="F274" s="173" t="s">
        <v>35</v>
      </c>
      <c r="G274" s="228" t="s">
        <v>41</v>
      </c>
      <c r="H274" s="228" t="s">
        <v>42</v>
      </c>
      <c r="I274" s="173" t="s">
        <v>215</v>
      </c>
      <c r="J274" s="215" t="s">
        <v>666</v>
      </c>
      <c r="K274" s="173">
        <v>650</v>
      </c>
      <c r="L274" s="173">
        <v>650</v>
      </c>
      <c r="M274" s="173"/>
      <c r="N274" s="173"/>
      <c r="O274" s="173"/>
      <c r="P274" s="173"/>
      <c r="Q274" s="173">
        <v>102</v>
      </c>
      <c r="R274" s="173" t="s">
        <v>667</v>
      </c>
      <c r="S274" s="173" t="s">
        <v>208</v>
      </c>
    </row>
    <row r="275" ht="36" spans="1:19">
      <c r="A275" s="104">
        <v>270</v>
      </c>
      <c r="B275" s="91">
        <v>6528252021276</v>
      </c>
      <c r="C275" s="174" t="s">
        <v>668</v>
      </c>
      <c r="D275" s="174" t="s">
        <v>38</v>
      </c>
      <c r="E275" s="173" t="s">
        <v>48</v>
      </c>
      <c r="F275" s="171" t="s">
        <v>40</v>
      </c>
      <c r="G275" s="228" t="s">
        <v>41</v>
      </c>
      <c r="H275" s="228" t="s">
        <v>42</v>
      </c>
      <c r="I275" s="173" t="s">
        <v>669</v>
      </c>
      <c r="J275" s="215" t="s">
        <v>670</v>
      </c>
      <c r="K275" s="173">
        <v>750</v>
      </c>
      <c r="L275" s="173">
        <v>750</v>
      </c>
      <c r="M275" s="173"/>
      <c r="N275" s="173"/>
      <c r="O275" s="173"/>
      <c r="P275" s="173"/>
      <c r="Q275" s="173">
        <v>207</v>
      </c>
      <c r="R275" s="173" t="s">
        <v>671</v>
      </c>
      <c r="S275" s="173" t="s">
        <v>208</v>
      </c>
    </row>
    <row r="276" ht="36" spans="1:19">
      <c r="A276" s="104">
        <v>271</v>
      </c>
      <c r="B276" s="91">
        <v>6528252021277</v>
      </c>
      <c r="C276" s="174" t="s">
        <v>672</v>
      </c>
      <c r="D276" s="174" t="s">
        <v>38</v>
      </c>
      <c r="E276" s="173" t="s">
        <v>52</v>
      </c>
      <c r="F276" s="171" t="s">
        <v>35</v>
      </c>
      <c r="G276" s="228" t="s">
        <v>41</v>
      </c>
      <c r="H276" s="228" t="s">
        <v>42</v>
      </c>
      <c r="I276" s="173" t="s">
        <v>673</v>
      </c>
      <c r="J276" s="215" t="s">
        <v>674</v>
      </c>
      <c r="K276" s="173">
        <v>20</v>
      </c>
      <c r="L276" s="173">
        <v>20</v>
      </c>
      <c r="M276" s="173"/>
      <c r="N276" s="173"/>
      <c r="O276" s="173"/>
      <c r="P276" s="173"/>
      <c r="Q276" s="173">
        <v>181</v>
      </c>
      <c r="R276" s="173" t="s">
        <v>675</v>
      </c>
      <c r="S276" s="173" t="s">
        <v>612</v>
      </c>
    </row>
    <row r="277" ht="48" spans="1:19">
      <c r="A277" s="104">
        <v>272</v>
      </c>
      <c r="B277" s="91">
        <v>6528252021278</v>
      </c>
      <c r="C277" s="89" t="s">
        <v>47</v>
      </c>
      <c r="D277" s="174" t="s">
        <v>38</v>
      </c>
      <c r="E277" s="173" t="s">
        <v>48</v>
      </c>
      <c r="F277" s="171" t="s">
        <v>40</v>
      </c>
      <c r="G277" s="228" t="s">
        <v>41</v>
      </c>
      <c r="H277" s="228" t="s">
        <v>42</v>
      </c>
      <c r="I277" s="173" t="s">
        <v>67</v>
      </c>
      <c r="J277" s="215" t="s">
        <v>676</v>
      </c>
      <c r="K277" s="173">
        <v>200.48</v>
      </c>
      <c r="L277" s="173">
        <v>200.48</v>
      </c>
      <c r="M277" s="173"/>
      <c r="N277" s="173"/>
      <c r="O277" s="173"/>
      <c r="P277" s="173"/>
      <c r="Q277" s="173">
        <v>13</v>
      </c>
      <c r="R277" s="173" t="s">
        <v>677</v>
      </c>
      <c r="S277" s="173" t="s">
        <v>612</v>
      </c>
    </row>
    <row r="278" ht="36" spans="1:19">
      <c r="A278" s="104">
        <v>273</v>
      </c>
      <c r="B278" s="91">
        <v>6528252021279</v>
      </c>
      <c r="C278" s="174" t="s">
        <v>678</v>
      </c>
      <c r="D278" s="174" t="s">
        <v>38</v>
      </c>
      <c r="E278" s="173" t="s">
        <v>52</v>
      </c>
      <c r="F278" s="171" t="s">
        <v>35</v>
      </c>
      <c r="G278" s="228" t="s">
        <v>41</v>
      </c>
      <c r="H278" s="228" t="s">
        <v>42</v>
      </c>
      <c r="I278" s="173" t="s">
        <v>679</v>
      </c>
      <c r="J278" s="215" t="s">
        <v>680</v>
      </c>
      <c r="K278" s="173">
        <v>200</v>
      </c>
      <c r="L278" s="173">
        <v>200</v>
      </c>
      <c r="M278" s="173"/>
      <c r="N278" s="173"/>
      <c r="O278" s="173"/>
      <c r="P278" s="173"/>
      <c r="Q278" s="173">
        <v>20</v>
      </c>
      <c r="R278" s="173" t="s">
        <v>681</v>
      </c>
      <c r="S278" s="173" t="s">
        <v>612</v>
      </c>
    </row>
    <row r="279" ht="36" spans="1:19">
      <c r="A279" s="104">
        <v>274</v>
      </c>
      <c r="B279" s="91">
        <v>6528252021280</v>
      </c>
      <c r="C279" s="174" t="s">
        <v>387</v>
      </c>
      <c r="D279" s="174" t="s">
        <v>38</v>
      </c>
      <c r="E279" s="173" t="s">
        <v>48</v>
      </c>
      <c r="F279" s="171" t="s">
        <v>40</v>
      </c>
      <c r="G279" s="228" t="s">
        <v>41</v>
      </c>
      <c r="H279" s="228" t="s">
        <v>42</v>
      </c>
      <c r="I279" s="173" t="s">
        <v>682</v>
      </c>
      <c r="J279" s="215" t="s">
        <v>683</v>
      </c>
      <c r="K279" s="173">
        <v>7.5</v>
      </c>
      <c r="L279" s="173">
        <v>7.5</v>
      </c>
      <c r="M279" s="173"/>
      <c r="N279" s="173"/>
      <c r="O279" s="173"/>
      <c r="P279" s="173"/>
      <c r="Q279" s="173">
        <v>20</v>
      </c>
      <c r="R279" s="173" t="s">
        <v>684</v>
      </c>
      <c r="S279" s="173" t="s">
        <v>612</v>
      </c>
    </row>
    <row r="280" ht="36" spans="1:19">
      <c r="A280" s="104">
        <v>275</v>
      </c>
      <c r="B280" s="91">
        <v>6528252021281</v>
      </c>
      <c r="C280" s="174" t="s">
        <v>47</v>
      </c>
      <c r="D280" s="174" t="s">
        <v>38</v>
      </c>
      <c r="E280" s="171" t="s">
        <v>92</v>
      </c>
      <c r="F280" s="171" t="s">
        <v>35</v>
      </c>
      <c r="G280" s="228" t="s">
        <v>41</v>
      </c>
      <c r="H280" s="228" t="s">
        <v>42</v>
      </c>
      <c r="I280" s="173" t="s">
        <v>320</v>
      </c>
      <c r="J280" s="215" t="s">
        <v>685</v>
      </c>
      <c r="K280" s="173">
        <v>75</v>
      </c>
      <c r="L280" s="173">
        <v>75</v>
      </c>
      <c r="M280" s="173"/>
      <c r="N280" s="173"/>
      <c r="O280" s="173"/>
      <c r="P280" s="173"/>
      <c r="Q280" s="173">
        <v>50</v>
      </c>
      <c r="R280" s="173" t="s">
        <v>686</v>
      </c>
      <c r="S280" s="173" t="s">
        <v>291</v>
      </c>
    </row>
    <row r="281" ht="36" spans="1:19">
      <c r="A281" s="104">
        <v>276</v>
      </c>
      <c r="B281" s="91">
        <v>6528252021282</v>
      </c>
      <c r="C281" s="89" t="s">
        <v>66</v>
      </c>
      <c r="D281" s="174" t="s">
        <v>38</v>
      </c>
      <c r="E281" s="173" t="s">
        <v>48</v>
      </c>
      <c r="F281" s="171" t="s">
        <v>40</v>
      </c>
      <c r="G281" s="228" t="s">
        <v>41</v>
      </c>
      <c r="H281" s="228" t="s">
        <v>42</v>
      </c>
      <c r="I281" s="173" t="s">
        <v>145</v>
      </c>
      <c r="J281" s="215" t="s">
        <v>687</v>
      </c>
      <c r="K281" s="173">
        <v>355</v>
      </c>
      <c r="L281" s="173">
        <v>355</v>
      </c>
      <c r="M281" s="173"/>
      <c r="N281" s="173"/>
      <c r="O281" s="173"/>
      <c r="P281" s="173"/>
      <c r="Q281" s="173">
        <v>212</v>
      </c>
      <c r="R281" s="173" t="s">
        <v>688</v>
      </c>
      <c r="S281" s="173" t="s">
        <v>130</v>
      </c>
    </row>
    <row r="282" ht="36" spans="1:19">
      <c r="A282" s="104">
        <v>277</v>
      </c>
      <c r="B282" s="91">
        <v>6528252021283</v>
      </c>
      <c r="C282" s="89" t="s">
        <v>66</v>
      </c>
      <c r="D282" s="174" t="s">
        <v>38</v>
      </c>
      <c r="E282" s="173" t="s">
        <v>48</v>
      </c>
      <c r="F282" s="171" t="s">
        <v>40</v>
      </c>
      <c r="G282" s="228" t="s">
        <v>41</v>
      </c>
      <c r="H282" s="228" t="s">
        <v>42</v>
      </c>
      <c r="I282" s="173" t="s">
        <v>152</v>
      </c>
      <c r="J282" s="215" t="s">
        <v>687</v>
      </c>
      <c r="K282" s="173">
        <v>355</v>
      </c>
      <c r="L282" s="173">
        <v>355</v>
      </c>
      <c r="M282" s="173"/>
      <c r="N282" s="173"/>
      <c r="O282" s="173"/>
      <c r="P282" s="173"/>
      <c r="Q282" s="173">
        <v>111</v>
      </c>
      <c r="R282" s="173" t="s">
        <v>688</v>
      </c>
      <c r="S282" s="173" t="s">
        <v>130</v>
      </c>
    </row>
    <row r="283" ht="60" spans="1:19">
      <c r="A283" s="104">
        <v>278</v>
      </c>
      <c r="B283" s="91">
        <v>6528252021284</v>
      </c>
      <c r="C283" s="89" t="s">
        <v>47</v>
      </c>
      <c r="D283" s="174" t="s">
        <v>38</v>
      </c>
      <c r="E283" s="173" t="s">
        <v>48</v>
      </c>
      <c r="F283" s="171" t="s">
        <v>40</v>
      </c>
      <c r="G283" s="228" t="s">
        <v>41</v>
      </c>
      <c r="H283" s="228" t="s">
        <v>42</v>
      </c>
      <c r="I283" s="208" t="s">
        <v>471</v>
      </c>
      <c r="J283" s="233" t="s">
        <v>689</v>
      </c>
      <c r="K283" s="234">
        <v>228.76</v>
      </c>
      <c r="L283" s="234">
        <v>228.76</v>
      </c>
      <c r="M283" s="173"/>
      <c r="N283" s="173"/>
      <c r="O283" s="173"/>
      <c r="P283" s="173"/>
      <c r="Q283" s="173">
        <v>46</v>
      </c>
      <c r="R283" s="173" t="s">
        <v>690</v>
      </c>
      <c r="S283" s="173" t="s">
        <v>441</v>
      </c>
    </row>
    <row r="284" ht="72" spans="1:19">
      <c r="A284" s="104">
        <v>279</v>
      </c>
      <c r="B284" s="91">
        <v>6528252021285</v>
      </c>
      <c r="C284" s="89" t="s">
        <v>47</v>
      </c>
      <c r="D284" s="174" t="s">
        <v>38</v>
      </c>
      <c r="E284" s="173" t="s">
        <v>48</v>
      </c>
      <c r="F284" s="171" t="s">
        <v>40</v>
      </c>
      <c r="G284" s="228" t="s">
        <v>41</v>
      </c>
      <c r="H284" s="228" t="s">
        <v>42</v>
      </c>
      <c r="I284" s="208" t="s">
        <v>466</v>
      </c>
      <c r="J284" s="233" t="s">
        <v>691</v>
      </c>
      <c r="K284" s="234">
        <v>138</v>
      </c>
      <c r="L284" s="234">
        <v>138</v>
      </c>
      <c r="M284" s="173"/>
      <c r="N284" s="173"/>
      <c r="O284" s="173"/>
      <c r="P284" s="173"/>
      <c r="Q284" s="173">
        <v>13</v>
      </c>
      <c r="R284" s="173" t="s">
        <v>690</v>
      </c>
      <c r="S284" s="173" t="s">
        <v>441</v>
      </c>
    </row>
    <row r="285" ht="36" spans="1:19">
      <c r="A285" s="104">
        <v>280</v>
      </c>
      <c r="B285" s="91">
        <v>6528252021286</v>
      </c>
      <c r="C285" s="89" t="s">
        <v>47</v>
      </c>
      <c r="D285" s="174" t="s">
        <v>38</v>
      </c>
      <c r="E285" s="173" t="s">
        <v>48</v>
      </c>
      <c r="F285" s="171" t="s">
        <v>40</v>
      </c>
      <c r="G285" s="228" t="s">
        <v>41</v>
      </c>
      <c r="H285" s="228" t="s">
        <v>42</v>
      </c>
      <c r="I285" s="173" t="s">
        <v>452</v>
      </c>
      <c r="J285" s="233" t="s">
        <v>692</v>
      </c>
      <c r="K285" s="219">
        <v>120</v>
      </c>
      <c r="L285" s="219">
        <v>120</v>
      </c>
      <c r="M285" s="173"/>
      <c r="N285" s="173"/>
      <c r="O285" s="173"/>
      <c r="P285" s="173"/>
      <c r="Q285" s="173">
        <v>13</v>
      </c>
      <c r="R285" s="173" t="s">
        <v>690</v>
      </c>
      <c r="S285" s="173" t="s">
        <v>441</v>
      </c>
    </row>
    <row r="286" ht="48" spans="1:19">
      <c r="A286" s="104">
        <v>281</v>
      </c>
      <c r="B286" s="91">
        <v>6528252021287</v>
      </c>
      <c r="C286" s="174" t="s">
        <v>693</v>
      </c>
      <c r="D286" s="174" t="s">
        <v>38</v>
      </c>
      <c r="E286" s="173" t="s">
        <v>62</v>
      </c>
      <c r="F286" s="173" t="s">
        <v>35</v>
      </c>
      <c r="G286" s="228" t="s">
        <v>41</v>
      </c>
      <c r="H286" s="228" t="s">
        <v>42</v>
      </c>
      <c r="I286" s="173" t="s">
        <v>231</v>
      </c>
      <c r="J286" s="215" t="s">
        <v>694</v>
      </c>
      <c r="K286" s="173">
        <v>170.55</v>
      </c>
      <c r="L286" s="173">
        <v>170.55</v>
      </c>
      <c r="M286" s="173"/>
      <c r="N286" s="173"/>
      <c r="O286" s="173"/>
      <c r="P286" s="173"/>
      <c r="Q286" s="173">
        <v>377</v>
      </c>
      <c r="R286" s="173" t="s">
        <v>695</v>
      </c>
      <c r="S286" s="173" t="s">
        <v>208</v>
      </c>
    </row>
    <row r="287" ht="24" spans="1:19">
      <c r="A287" s="104">
        <v>282</v>
      </c>
      <c r="B287" s="91">
        <v>6528252021288</v>
      </c>
      <c r="C287" s="174" t="s">
        <v>696</v>
      </c>
      <c r="D287" s="174" t="s">
        <v>38</v>
      </c>
      <c r="E287" s="173" t="s">
        <v>62</v>
      </c>
      <c r="F287" s="173" t="s">
        <v>35</v>
      </c>
      <c r="G287" s="228" t="s">
        <v>41</v>
      </c>
      <c r="H287" s="228" t="s">
        <v>42</v>
      </c>
      <c r="I287" s="173" t="s">
        <v>211</v>
      </c>
      <c r="J287" s="215" t="s">
        <v>697</v>
      </c>
      <c r="K287" s="173">
        <v>56</v>
      </c>
      <c r="L287" s="173">
        <v>56</v>
      </c>
      <c r="M287" s="173"/>
      <c r="N287" s="173"/>
      <c r="O287" s="173"/>
      <c r="P287" s="173"/>
      <c r="Q287" s="173">
        <v>59</v>
      </c>
      <c r="R287" s="173" t="s">
        <v>698</v>
      </c>
      <c r="S287" s="173" t="s">
        <v>208</v>
      </c>
    </row>
    <row r="288" ht="48" spans="1:19">
      <c r="A288" s="104">
        <v>283</v>
      </c>
      <c r="B288" s="91">
        <v>6528252021289</v>
      </c>
      <c r="C288" s="174" t="s">
        <v>699</v>
      </c>
      <c r="D288" s="174" t="s">
        <v>38</v>
      </c>
      <c r="E288" s="173" t="s">
        <v>52</v>
      </c>
      <c r="F288" s="171" t="s">
        <v>35</v>
      </c>
      <c r="G288" s="228" t="s">
        <v>41</v>
      </c>
      <c r="H288" s="228" t="s">
        <v>42</v>
      </c>
      <c r="I288" s="173" t="s">
        <v>231</v>
      </c>
      <c r="J288" s="215" t="s">
        <v>700</v>
      </c>
      <c r="K288" s="173">
        <v>487.5</v>
      </c>
      <c r="L288" s="173">
        <v>487.5</v>
      </c>
      <c r="M288" s="173"/>
      <c r="N288" s="173"/>
      <c r="O288" s="173"/>
      <c r="P288" s="173"/>
      <c r="Q288" s="173">
        <v>377</v>
      </c>
      <c r="R288" s="173" t="s">
        <v>701</v>
      </c>
      <c r="S288" s="173" t="s">
        <v>208</v>
      </c>
    </row>
    <row r="289" ht="36" spans="1:19">
      <c r="A289" s="104">
        <v>284</v>
      </c>
      <c r="B289" s="91">
        <v>6528252021290</v>
      </c>
      <c r="C289" s="174" t="s">
        <v>702</v>
      </c>
      <c r="D289" s="174" t="s">
        <v>38</v>
      </c>
      <c r="E289" s="173" t="s">
        <v>62</v>
      </c>
      <c r="F289" s="173" t="s">
        <v>35</v>
      </c>
      <c r="G289" s="228" t="s">
        <v>41</v>
      </c>
      <c r="H289" s="228" t="s">
        <v>42</v>
      </c>
      <c r="I289" s="173" t="s">
        <v>407</v>
      </c>
      <c r="J289" s="215" t="s">
        <v>703</v>
      </c>
      <c r="K289" s="173">
        <v>49.6</v>
      </c>
      <c r="L289" s="173">
        <v>49.6</v>
      </c>
      <c r="M289" s="173"/>
      <c r="N289" s="173"/>
      <c r="O289" s="173"/>
      <c r="P289" s="173"/>
      <c r="Q289" s="173">
        <v>38</v>
      </c>
      <c r="R289" s="173" t="s">
        <v>704</v>
      </c>
      <c r="S289" s="173" t="s">
        <v>403</v>
      </c>
    </row>
    <row r="290" ht="72" spans="1:19">
      <c r="A290" s="104">
        <v>285</v>
      </c>
      <c r="B290" s="91">
        <v>6528252021291</v>
      </c>
      <c r="C290" s="174" t="s">
        <v>705</v>
      </c>
      <c r="D290" s="174" t="s">
        <v>38</v>
      </c>
      <c r="E290" s="173" t="s">
        <v>52</v>
      </c>
      <c r="F290" s="171" t="s">
        <v>35</v>
      </c>
      <c r="G290" s="228" t="s">
        <v>41</v>
      </c>
      <c r="H290" s="228" t="s">
        <v>42</v>
      </c>
      <c r="I290" s="173" t="s">
        <v>72</v>
      </c>
      <c r="J290" s="215" t="s">
        <v>706</v>
      </c>
      <c r="K290" s="173">
        <v>3.2</v>
      </c>
      <c r="L290" s="173">
        <v>3.2</v>
      </c>
      <c r="M290" s="173"/>
      <c r="N290" s="173"/>
      <c r="O290" s="173"/>
      <c r="P290" s="173"/>
      <c r="Q290" s="173">
        <v>181</v>
      </c>
      <c r="R290" s="173" t="s">
        <v>707</v>
      </c>
      <c r="S290" s="173" t="s">
        <v>612</v>
      </c>
    </row>
    <row r="291" ht="24" spans="1:19">
      <c r="A291" s="104">
        <v>286</v>
      </c>
      <c r="B291" s="91">
        <v>6528252021292</v>
      </c>
      <c r="C291" s="174" t="s">
        <v>708</v>
      </c>
      <c r="D291" s="174" t="s">
        <v>38</v>
      </c>
      <c r="E291" s="173" t="s">
        <v>52</v>
      </c>
      <c r="F291" s="171" t="s">
        <v>35</v>
      </c>
      <c r="G291" s="228" t="s">
        <v>41</v>
      </c>
      <c r="H291" s="228" t="s">
        <v>42</v>
      </c>
      <c r="I291" s="173" t="s">
        <v>72</v>
      </c>
      <c r="J291" s="215" t="s">
        <v>709</v>
      </c>
      <c r="K291" s="173">
        <v>30</v>
      </c>
      <c r="L291" s="173">
        <v>30</v>
      </c>
      <c r="M291" s="173"/>
      <c r="N291" s="173"/>
      <c r="O291" s="173"/>
      <c r="P291" s="173"/>
      <c r="Q291" s="173">
        <v>181</v>
      </c>
      <c r="R291" s="173" t="s">
        <v>710</v>
      </c>
      <c r="S291" s="173" t="s">
        <v>612</v>
      </c>
    </row>
    <row r="292" ht="36" spans="1:19">
      <c r="A292" s="104">
        <v>287</v>
      </c>
      <c r="B292" s="91">
        <v>6528252021293</v>
      </c>
      <c r="C292" s="174" t="s">
        <v>711</v>
      </c>
      <c r="D292" s="174" t="s">
        <v>38</v>
      </c>
      <c r="E292" s="173" t="s">
        <v>52</v>
      </c>
      <c r="F292" s="171" t="s">
        <v>35</v>
      </c>
      <c r="G292" s="228" t="s">
        <v>41</v>
      </c>
      <c r="H292" s="228" t="s">
        <v>42</v>
      </c>
      <c r="I292" s="173" t="s">
        <v>712</v>
      </c>
      <c r="J292" s="215" t="s">
        <v>713</v>
      </c>
      <c r="K292" s="173">
        <v>63</v>
      </c>
      <c r="L292" s="173">
        <v>63</v>
      </c>
      <c r="M292" s="173"/>
      <c r="N292" s="173"/>
      <c r="O292" s="173"/>
      <c r="P292" s="173"/>
      <c r="Q292" s="173">
        <v>30</v>
      </c>
      <c r="R292" s="173" t="s">
        <v>714</v>
      </c>
      <c r="S292" s="173" t="s">
        <v>612</v>
      </c>
    </row>
    <row r="293" ht="48" spans="1:19">
      <c r="A293" s="104">
        <v>288</v>
      </c>
      <c r="B293" s="91">
        <v>6528252021294</v>
      </c>
      <c r="C293" s="174" t="s">
        <v>715</v>
      </c>
      <c r="D293" s="174" t="s">
        <v>38</v>
      </c>
      <c r="E293" s="171" t="s">
        <v>92</v>
      </c>
      <c r="F293" s="171" t="s">
        <v>35</v>
      </c>
      <c r="G293" s="228" t="s">
        <v>41</v>
      </c>
      <c r="H293" s="228" t="s">
        <v>42</v>
      </c>
      <c r="I293" s="173" t="s">
        <v>320</v>
      </c>
      <c r="J293" s="215" t="s">
        <v>716</v>
      </c>
      <c r="K293" s="173">
        <v>150</v>
      </c>
      <c r="L293" s="173">
        <v>150</v>
      </c>
      <c r="M293" s="173"/>
      <c r="N293" s="173"/>
      <c r="O293" s="173"/>
      <c r="P293" s="173"/>
      <c r="Q293" s="173">
        <v>50</v>
      </c>
      <c r="R293" s="173" t="s">
        <v>717</v>
      </c>
      <c r="S293" s="173" t="s">
        <v>291</v>
      </c>
    </row>
    <row r="294" ht="60" spans="1:19">
      <c r="A294" s="104">
        <v>289</v>
      </c>
      <c r="B294" s="91">
        <v>6528252021295</v>
      </c>
      <c r="C294" s="174" t="s">
        <v>718</v>
      </c>
      <c r="D294" s="174" t="s">
        <v>38</v>
      </c>
      <c r="E294" s="171" t="s">
        <v>92</v>
      </c>
      <c r="F294" s="171" t="s">
        <v>35</v>
      </c>
      <c r="G294" s="228" t="s">
        <v>41</v>
      </c>
      <c r="H294" s="228" t="s">
        <v>42</v>
      </c>
      <c r="I294" s="173" t="s">
        <v>320</v>
      </c>
      <c r="J294" s="215" t="s">
        <v>719</v>
      </c>
      <c r="K294" s="173">
        <v>49.5</v>
      </c>
      <c r="L294" s="173">
        <v>49.5</v>
      </c>
      <c r="M294" s="173"/>
      <c r="N294" s="173"/>
      <c r="O294" s="173"/>
      <c r="P294" s="173"/>
      <c r="Q294" s="173">
        <v>50</v>
      </c>
      <c r="R294" s="173" t="s">
        <v>720</v>
      </c>
      <c r="S294" s="173" t="s">
        <v>291</v>
      </c>
    </row>
    <row r="295" ht="24" spans="1:19">
      <c r="A295" s="104">
        <v>290</v>
      </c>
      <c r="B295" s="91">
        <v>6528252021296</v>
      </c>
      <c r="C295" s="174" t="s">
        <v>721</v>
      </c>
      <c r="D295" s="174" t="s">
        <v>38</v>
      </c>
      <c r="E295" s="173" t="s">
        <v>62</v>
      </c>
      <c r="F295" s="173" t="s">
        <v>35</v>
      </c>
      <c r="G295" s="228" t="s">
        <v>41</v>
      </c>
      <c r="H295" s="228" t="s">
        <v>42</v>
      </c>
      <c r="I295" s="173" t="s">
        <v>722</v>
      </c>
      <c r="J295" s="215" t="s">
        <v>723</v>
      </c>
      <c r="K295" s="173">
        <v>120</v>
      </c>
      <c r="L295" s="173">
        <v>120</v>
      </c>
      <c r="M295" s="173"/>
      <c r="N295" s="173"/>
      <c r="O295" s="173"/>
      <c r="P295" s="173"/>
      <c r="Q295" s="173">
        <v>50</v>
      </c>
      <c r="R295" s="173" t="s">
        <v>724</v>
      </c>
      <c r="S295" s="173" t="s">
        <v>482</v>
      </c>
    </row>
    <row r="296" ht="60" spans="1:19">
      <c r="A296" s="104">
        <v>291</v>
      </c>
      <c r="B296" s="91">
        <v>6528252021297</v>
      </c>
      <c r="C296" s="174" t="s">
        <v>725</v>
      </c>
      <c r="D296" s="174" t="s">
        <v>38</v>
      </c>
      <c r="E296" s="173" t="s">
        <v>62</v>
      </c>
      <c r="F296" s="173" t="s">
        <v>35</v>
      </c>
      <c r="G296" s="228" t="s">
        <v>41</v>
      </c>
      <c r="H296" s="228" t="s">
        <v>42</v>
      </c>
      <c r="I296" s="173" t="s">
        <v>504</v>
      </c>
      <c r="J296" s="215" t="s">
        <v>726</v>
      </c>
      <c r="K296" s="173">
        <v>210</v>
      </c>
      <c r="L296" s="173">
        <v>210</v>
      </c>
      <c r="M296" s="173"/>
      <c r="N296" s="173"/>
      <c r="O296" s="173"/>
      <c r="P296" s="173"/>
      <c r="Q296" s="173">
        <v>200</v>
      </c>
      <c r="R296" s="173" t="s">
        <v>724</v>
      </c>
      <c r="S296" s="173" t="s">
        <v>482</v>
      </c>
    </row>
    <row r="297" ht="36" spans="1:19">
      <c r="A297" s="104">
        <v>292</v>
      </c>
      <c r="B297" s="91">
        <v>6528252021298</v>
      </c>
      <c r="C297" s="174" t="s">
        <v>126</v>
      </c>
      <c r="D297" s="174" t="s">
        <v>38</v>
      </c>
      <c r="E297" s="173" t="s">
        <v>52</v>
      </c>
      <c r="F297" s="171" t="s">
        <v>35</v>
      </c>
      <c r="G297" s="228" t="s">
        <v>41</v>
      </c>
      <c r="H297" s="228" t="s">
        <v>42</v>
      </c>
      <c r="I297" s="173" t="s">
        <v>590</v>
      </c>
      <c r="J297" s="215" t="s">
        <v>727</v>
      </c>
      <c r="K297" s="173">
        <v>40</v>
      </c>
      <c r="L297" s="173">
        <v>40</v>
      </c>
      <c r="M297" s="173"/>
      <c r="N297" s="173"/>
      <c r="O297" s="173"/>
      <c r="P297" s="173"/>
      <c r="Q297" s="173">
        <v>17</v>
      </c>
      <c r="R297" s="173" t="s">
        <v>594</v>
      </c>
      <c r="S297" s="173" t="s">
        <v>130</v>
      </c>
    </row>
    <row r="298" ht="48" spans="1:19">
      <c r="A298" s="104">
        <v>293</v>
      </c>
      <c r="B298" s="91">
        <v>6528252021299</v>
      </c>
      <c r="C298" s="174" t="s">
        <v>728</v>
      </c>
      <c r="D298" s="174" t="s">
        <v>38</v>
      </c>
      <c r="E298" s="173" t="s">
        <v>52</v>
      </c>
      <c r="F298" s="171" t="s">
        <v>35</v>
      </c>
      <c r="G298" s="228" t="s">
        <v>41</v>
      </c>
      <c r="H298" s="228" t="s">
        <v>42</v>
      </c>
      <c r="I298" s="173" t="s">
        <v>729</v>
      </c>
      <c r="J298" s="215" t="s">
        <v>730</v>
      </c>
      <c r="K298" s="173">
        <v>315</v>
      </c>
      <c r="L298" s="173">
        <v>315</v>
      </c>
      <c r="M298" s="173"/>
      <c r="N298" s="173"/>
      <c r="O298" s="173"/>
      <c r="P298" s="173"/>
      <c r="Q298" s="173">
        <v>70</v>
      </c>
      <c r="R298" s="173" t="s">
        <v>731</v>
      </c>
      <c r="S298" s="173" t="s">
        <v>732</v>
      </c>
    </row>
    <row r="299" ht="24" spans="1:19">
      <c r="A299" s="104">
        <v>294</v>
      </c>
      <c r="B299" s="91">
        <v>6528252021300</v>
      </c>
      <c r="C299" s="174" t="s">
        <v>137</v>
      </c>
      <c r="D299" s="174" t="s">
        <v>38</v>
      </c>
      <c r="E299" s="173" t="s">
        <v>52</v>
      </c>
      <c r="F299" s="171" t="s">
        <v>35</v>
      </c>
      <c r="G299" s="228" t="s">
        <v>41</v>
      </c>
      <c r="H299" s="228" t="s">
        <v>42</v>
      </c>
      <c r="I299" s="173" t="s">
        <v>733</v>
      </c>
      <c r="J299" s="215" t="s">
        <v>734</v>
      </c>
      <c r="K299" s="173">
        <v>18</v>
      </c>
      <c r="L299" s="173">
        <v>18</v>
      </c>
      <c r="M299" s="173"/>
      <c r="N299" s="173"/>
      <c r="O299" s="173"/>
      <c r="P299" s="173"/>
      <c r="Q299" s="173">
        <v>8</v>
      </c>
      <c r="R299" s="173" t="s">
        <v>143</v>
      </c>
      <c r="S299" s="173" t="s">
        <v>130</v>
      </c>
    </row>
    <row r="300" ht="24" spans="1:19">
      <c r="A300" s="104">
        <v>295</v>
      </c>
      <c r="B300" s="91">
        <v>6528252021301</v>
      </c>
      <c r="C300" s="174" t="s">
        <v>735</v>
      </c>
      <c r="D300" s="174" t="s">
        <v>38</v>
      </c>
      <c r="E300" s="173" t="s">
        <v>52</v>
      </c>
      <c r="F300" s="171" t="s">
        <v>35</v>
      </c>
      <c r="G300" s="228" t="s">
        <v>41</v>
      </c>
      <c r="H300" s="228" t="s">
        <v>42</v>
      </c>
      <c r="I300" s="173" t="s">
        <v>284</v>
      </c>
      <c r="J300" s="215" t="s">
        <v>736</v>
      </c>
      <c r="K300" s="173">
        <v>60</v>
      </c>
      <c r="L300" s="173">
        <v>60</v>
      </c>
      <c r="M300" s="173"/>
      <c r="N300" s="173"/>
      <c r="O300" s="173"/>
      <c r="P300" s="173"/>
      <c r="Q300" s="173">
        <v>309</v>
      </c>
      <c r="R300" s="173" t="s">
        <v>731</v>
      </c>
      <c r="S300" s="173" t="s">
        <v>732</v>
      </c>
    </row>
    <row r="301" ht="36" spans="1:19">
      <c r="A301" s="104">
        <v>296</v>
      </c>
      <c r="B301" s="91">
        <v>6528252021302</v>
      </c>
      <c r="C301" s="174" t="s">
        <v>737</v>
      </c>
      <c r="D301" s="174" t="s">
        <v>38</v>
      </c>
      <c r="E301" s="173" t="s">
        <v>62</v>
      </c>
      <c r="F301" s="173" t="s">
        <v>35</v>
      </c>
      <c r="G301" s="228" t="s">
        <v>41</v>
      </c>
      <c r="H301" s="228" t="s">
        <v>42</v>
      </c>
      <c r="I301" s="173" t="s">
        <v>166</v>
      </c>
      <c r="J301" s="215" t="s">
        <v>738</v>
      </c>
      <c r="K301" s="173">
        <v>96</v>
      </c>
      <c r="L301" s="173">
        <v>96</v>
      </c>
      <c r="M301" s="173"/>
      <c r="N301" s="173"/>
      <c r="O301" s="173"/>
      <c r="P301" s="173"/>
      <c r="Q301" s="173">
        <v>80</v>
      </c>
      <c r="R301" s="173" t="s">
        <v>739</v>
      </c>
      <c r="S301" s="173" t="s">
        <v>156</v>
      </c>
    </row>
    <row r="302" ht="36" spans="1:19">
      <c r="A302" s="104">
        <v>297</v>
      </c>
      <c r="B302" s="91">
        <v>6528252021303</v>
      </c>
      <c r="C302" s="174" t="s">
        <v>740</v>
      </c>
      <c r="D302" s="174" t="s">
        <v>38</v>
      </c>
      <c r="E302" s="173" t="s">
        <v>62</v>
      </c>
      <c r="F302" s="173" t="s">
        <v>35</v>
      </c>
      <c r="G302" s="228" t="s">
        <v>41</v>
      </c>
      <c r="H302" s="228" t="s">
        <v>42</v>
      </c>
      <c r="I302" s="173" t="s">
        <v>166</v>
      </c>
      <c r="J302" s="215" t="s">
        <v>741</v>
      </c>
      <c r="K302" s="173">
        <v>266</v>
      </c>
      <c r="L302" s="173">
        <v>266</v>
      </c>
      <c r="M302" s="173"/>
      <c r="N302" s="173"/>
      <c r="O302" s="173"/>
      <c r="P302" s="173"/>
      <c r="Q302" s="173">
        <v>280</v>
      </c>
      <c r="R302" s="173" t="s">
        <v>742</v>
      </c>
      <c r="S302" s="173" t="s">
        <v>156</v>
      </c>
    </row>
    <row r="303" ht="36" spans="1:19">
      <c r="A303" s="104">
        <v>298</v>
      </c>
      <c r="B303" s="91">
        <v>6528252021304</v>
      </c>
      <c r="C303" s="174" t="s">
        <v>743</v>
      </c>
      <c r="D303" s="174" t="s">
        <v>38</v>
      </c>
      <c r="E303" s="173" t="s">
        <v>62</v>
      </c>
      <c r="F303" s="173" t="s">
        <v>35</v>
      </c>
      <c r="G303" s="228" t="s">
        <v>41</v>
      </c>
      <c r="H303" s="228" t="s">
        <v>42</v>
      </c>
      <c r="I303" s="173" t="s">
        <v>166</v>
      </c>
      <c r="J303" s="215" t="s">
        <v>744</v>
      </c>
      <c r="K303" s="173">
        <v>36</v>
      </c>
      <c r="L303" s="173">
        <v>36</v>
      </c>
      <c r="M303" s="173"/>
      <c r="N303" s="173"/>
      <c r="O303" s="173"/>
      <c r="P303" s="173"/>
      <c r="Q303" s="173">
        <v>90</v>
      </c>
      <c r="R303" s="173" t="s">
        <v>745</v>
      </c>
      <c r="S303" s="173" t="s">
        <v>156</v>
      </c>
    </row>
    <row r="304" ht="48" spans="1:19">
      <c r="A304" s="104">
        <v>299</v>
      </c>
      <c r="B304" s="91">
        <v>6528252021305</v>
      </c>
      <c r="C304" s="174" t="s">
        <v>746</v>
      </c>
      <c r="D304" s="174" t="s">
        <v>38</v>
      </c>
      <c r="E304" s="173" t="s">
        <v>62</v>
      </c>
      <c r="F304" s="173" t="s">
        <v>35</v>
      </c>
      <c r="G304" s="228" t="s">
        <v>41</v>
      </c>
      <c r="H304" s="228" t="s">
        <v>42</v>
      </c>
      <c r="I304" s="173" t="s">
        <v>747</v>
      </c>
      <c r="J304" s="215" t="s">
        <v>748</v>
      </c>
      <c r="K304" s="173">
        <v>316</v>
      </c>
      <c r="L304" s="173">
        <v>316</v>
      </c>
      <c r="M304" s="173"/>
      <c r="N304" s="173"/>
      <c r="O304" s="173"/>
      <c r="P304" s="173"/>
      <c r="Q304" s="173">
        <v>400</v>
      </c>
      <c r="R304" s="173" t="s">
        <v>749</v>
      </c>
      <c r="S304" s="173" t="s">
        <v>602</v>
      </c>
    </row>
    <row r="305" ht="36" spans="1:19">
      <c r="A305" s="104">
        <v>300</v>
      </c>
      <c r="B305" s="91">
        <v>6528252021306</v>
      </c>
      <c r="C305" s="174" t="s">
        <v>750</v>
      </c>
      <c r="D305" s="174" t="s">
        <v>38</v>
      </c>
      <c r="E305" s="173" t="s">
        <v>62</v>
      </c>
      <c r="F305" s="173" t="s">
        <v>35</v>
      </c>
      <c r="G305" s="228" t="s">
        <v>41</v>
      </c>
      <c r="H305" s="228" t="s">
        <v>42</v>
      </c>
      <c r="I305" s="173" t="s">
        <v>751</v>
      </c>
      <c r="J305" s="215" t="s">
        <v>752</v>
      </c>
      <c r="K305" s="173">
        <v>256</v>
      </c>
      <c r="L305" s="173">
        <v>256</v>
      </c>
      <c r="M305" s="173"/>
      <c r="N305" s="173"/>
      <c r="O305" s="173"/>
      <c r="P305" s="173"/>
      <c r="Q305" s="173">
        <v>300</v>
      </c>
      <c r="R305" s="173" t="s">
        <v>753</v>
      </c>
      <c r="S305" s="173" t="s">
        <v>602</v>
      </c>
    </row>
    <row r="306" ht="120" spans="1:19">
      <c r="A306" s="104">
        <v>301</v>
      </c>
      <c r="B306" s="91">
        <v>6528252021307</v>
      </c>
      <c r="C306" s="174" t="s">
        <v>754</v>
      </c>
      <c r="D306" s="174" t="s">
        <v>38</v>
      </c>
      <c r="E306" s="173" t="s">
        <v>52</v>
      </c>
      <c r="F306" s="171" t="s">
        <v>35</v>
      </c>
      <c r="G306" s="228" t="s">
        <v>41</v>
      </c>
      <c r="H306" s="228" t="s">
        <v>42</v>
      </c>
      <c r="I306" s="173" t="s">
        <v>375</v>
      </c>
      <c r="J306" s="215" t="s">
        <v>755</v>
      </c>
      <c r="K306" s="173">
        <v>58.34</v>
      </c>
      <c r="L306" s="173">
        <v>58.34</v>
      </c>
      <c r="M306" s="173"/>
      <c r="N306" s="173"/>
      <c r="O306" s="173"/>
      <c r="P306" s="173"/>
      <c r="Q306" s="232">
        <v>36</v>
      </c>
      <c r="R306" s="173" t="s">
        <v>756</v>
      </c>
      <c r="S306" s="173" t="s">
        <v>602</v>
      </c>
    </row>
    <row r="307" ht="24" spans="1:19">
      <c r="A307" s="104">
        <v>302</v>
      </c>
      <c r="B307" s="91">
        <v>6528252021308</v>
      </c>
      <c r="C307" s="174" t="s">
        <v>757</v>
      </c>
      <c r="D307" s="174" t="s">
        <v>38</v>
      </c>
      <c r="E307" s="173" t="s">
        <v>62</v>
      </c>
      <c r="F307" s="173" t="s">
        <v>35</v>
      </c>
      <c r="G307" s="228" t="s">
        <v>41</v>
      </c>
      <c r="H307" s="228" t="s">
        <v>42</v>
      </c>
      <c r="I307" s="173" t="s">
        <v>375</v>
      </c>
      <c r="J307" s="215" t="s">
        <v>758</v>
      </c>
      <c r="K307" s="173">
        <v>18.8</v>
      </c>
      <c r="L307" s="173">
        <v>18.8</v>
      </c>
      <c r="M307" s="173"/>
      <c r="N307" s="173"/>
      <c r="O307" s="173"/>
      <c r="P307" s="173"/>
      <c r="Q307" s="232">
        <v>20</v>
      </c>
      <c r="R307" s="173" t="s">
        <v>759</v>
      </c>
      <c r="S307" s="173" t="s">
        <v>602</v>
      </c>
    </row>
    <row r="308" ht="36" spans="1:19">
      <c r="A308" s="104">
        <v>303</v>
      </c>
      <c r="B308" s="91">
        <v>6528252021309</v>
      </c>
      <c r="C308" s="89" t="s">
        <v>66</v>
      </c>
      <c r="D308" s="174" t="s">
        <v>38</v>
      </c>
      <c r="E308" s="173" t="s">
        <v>48</v>
      </c>
      <c r="F308" s="171" t="s">
        <v>40</v>
      </c>
      <c r="G308" s="228" t="s">
        <v>41</v>
      </c>
      <c r="H308" s="228" t="s">
        <v>42</v>
      </c>
      <c r="I308" s="173" t="s">
        <v>375</v>
      </c>
      <c r="J308" s="215" t="s">
        <v>760</v>
      </c>
      <c r="K308" s="173">
        <v>21</v>
      </c>
      <c r="L308" s="173">
        <v>21</v>
      </c>
      <c r="M308" s="173"/>
      <c r="N308" s="173"/>
      <c r="O308" s="173"/>
      <c r="P308" s="173"/>
      <c r="Q308" s="232">
        <v>12</v>
      </c>
      <c r="R308" s="173" t="s">
        <v>714</v>
      </c>
      <c r="S308" s="173" t="s">
        <v>602</v>
      </c>
    </row>
    <row r="309" ht="36" spans="1:19">
      <c r="A309" s="104">
        <v>304</v>
      </c>
      <c r="B309" s="91">
        <v>6528252021310</v>
      </c>
      <c r="C309" s="174" t="s">
        <v>761</v>
      </c>
      <c r="D309" s="174" t="s">
        <v>38</v>
      </c>
      <c r="E309" s="173" t="s">
        <v>62</v>
      </c>
      <c r="F309" s="173" t="s">
        <v>35</v>
      </c>
      <c r="G309" s="228" t="s">
        <v>41</v>
      </c>
      <c r="H309" s="228" t="s">
        <v>42</v>
      </c>
      <c r="I309" s="173" t="s">
        <v>438</v>
      </c>
      <c r="J309" s="235" t="s">
        <v>762</v>
      </c>
      <c r="K309" s="173">
        <v>260.4</v>
      </c>
      <c r="L309" s="173">
        <v>260.4</v>
      </c>
      <c r="M309" s="173"/>
      <c r="N309" s="173"/>
      <c r="O309" s="173"/>
      <c r="P309" s="173"/>
      <c r="Q309" s="173">
        <v>88</v>
      </c>
      <c r="R309" s="173" t="s">
        <v>690</v>
      </c>
      <c r="S309" s="173" t="s">
        <v>441</v>
      </c>
    </row>
    <row r="310" ht="36" spans="1:19">
      <c r="A310" s="104">
        <v>305</v>
      </c>
      <c r="B310" s="91">
        <v>6528252021311</v>
      </c>
      <c r="C310" s="174" t="s">
        <v>754</v>
      </c>
      <c r="D310" s="174" t="s">
        <v>38</v>
      </c>
      <c r="E310" s="173" t="s">
        <v>52</v>
      </c>
      <c r="F310" s="171" t="s">
        <v>35</v>
      </c>
      <c r="G310" s="228" t="s">
        <v>41</v>
      </c>
      <c r="H310" s="228" t="s">
        <v>42</v>
      </c>
      <c r="I310" s="173" t="s">
        <v>476</v>
      </c>
      <c r="J310" s="236" t="s">
        <v>763</v>
      </c>
      <c r="K310" s="237">
        <v>26.8</v>
      </c>
      <c r="L310" s="237">
        <v>26.8</v>
      </c>
      <c r="M310" s="173"/>
      <c r="N310" s="173"/>
      <c r="O310" s="173"/>
      <c r="P310" s="173"/>
      <c r="Q310" s="173">
        <v>12</v>
      </c>
      <c r="R310" s="173" t="s">
        <v>690</v>
      </c>
      <c r="S310" s="173" t="s">
        <v>441</v>
      </c>
    </row>
    <row r="311" ht="48" spans="1:19">
      <c r="A311" s="104">
        <v>306</v>
      </c>
      <c r="B311" s="91">
        <v>6528252021312</v>
      </c>
      <c r="C311" s="174" t="s">
        <v>725</v>
      </c>
      <c r="D311" s="174" t="s">
        <v>38</v>
      </c>
      <c r="E311" s="173" t="s">
        <v>62</v>
      </c>
      <c r="F311" s="173" t="s">
        <v>35</v>
      </c>
      <c r="G311" s="228" t="s">
        <v>41</v>
      </c>
      <c r="H311" s="228" t="s">
        <v>42</v>
      </c>
      <c r="I311" s="173" t="s">
        <v>471</v>
      </c>
      <c r="J311" s="233" t="s">
        <v>764</v>
      </c>
      <c r="K311" s="219">
        <v>122.4</v>
      </c>
      <c r="L311" s="219">
        <v>122.4</v>
      </c>
      <c r="M311" s="173"/>
      <c r="N311" s="173"/>
      <c r="O311" s="173"/>
      <c r="P311" s="173"/>
      <c r="Q311" s="173">
        <v>72</v>
      </c>
      <c r="R311" s="173" t="s">
        <v>690</v>
      </c>
      <c r="S311" s="173" t="s">
        <v>441</v>
      </c>
    </row>
    <row r="312" ht="36" spans="1:19">
      <c r="A312" s="104">
        <v>307</v>
      </c>
      <c r="B312" s="91">
        <v>6528252021313</v>
      </c>
      <c r="C312" s="174" t="s">
        <v>725</v>
      </c>
      <c r="D312" s="174" t="s">
        <v>38</v>
      </c>
      <c r="E312" s="173" t="s">
        <v>62</v>
      </c>
      <c r="F312" s="173" t="s">
        <v>35</v>
      </c>
      <c r="G312" s="228" t="s">
        <v>41</v>
      </c>
      <c r="H312" s="228" t="s">
        <v>42</v>
      </c>
      <c r="I312" s="173" t="s">
        <v>458</v>
      </c>
      <c r="J312" s="233" t="s">
        <v>765</v>
      </c>
      <c r="K312" s="219">
        <v>36</v>
      </c>
      <c r="L312" s="219">
        <v>36</v>
      </c>
      <c r="M312" s="173"/>
      <c r="N312" s="173"/>
      <c r="O312" s="173"/>
      <c r="P312" s="173"/>
      <c r="Q312" s="173">
        <v>66</v>
      </c>
      <c r="R312" s="173" t="s">
        <v>690</v>
      </c>
      <c r="S312" s="173" t="s">
        <v>441</v>
      </c>
    </row>
    <row r="313" ht="36" spans="1:19">
      <c r="A313" s="104">
        <v>308</v>
      </c>
      <c r="B313" s="91">
        <v>6528252021314</v>
      </c>
      <c r="C313" s="174" t="s">
        <v>725</v>
      </c>
      <c r="D313" s="174" t="s">
        <v>38</v>
      </c>
      <c r="E313" s="173" t="s">
        <v>62</v>
      </c>
      <c r="F313" s="173" t="s">
        <v>35</v>
      </c>
      <c r="G313" s="228" t="s">
        <v>41</v>
      </c>
      <c r="H313" s="228" t="s">
        <v>42</v>
      </c>
      <c r="I313" s="173" t="s">
        <v>466</v>
      </c>
      <c r="J313" s="233" t="s">
        <v>766</v>
      </c>
      <c r="K313" s="219">
        <v>40</v>
      </c>
      <c r="L313" s="219">
        <v>40</v>
      </c>
      <c r="M313" s="173"/>
      <c r="N313" s="173"/>
      <c r="O313" s="173"/>
      <c r="P313" s="173"/>
      <c r="Q313" s="173">
        <v>12</v>
      </c>
      <c r="R313" s="173" t="s">
        <v>690</v>
      </c>
      <c r="S313" s="173" t="s">
        <v>441</v>
      </c>
    </row>
    <row r="314" s="158" customFormat="1" ht="48" spans="1:19">
      <c r="A314" s="104">
        <v>309</v>
      </c>
      <c r="B314" s="91">
        <v>6528252021315</v>
      </c>
      <c r="C314" s="174" t="s">
        <v>767</v>
      </c>
      <c r="D314" s="174" t="s">
        <v>38</v>
      </c>
      <c r="E314" s="174" t="s">
        <v>768</v>
      </c>
      <c r="F314" s="174" t="s">
        <v>768</v>
      </c>
      <c r="G314" s="228" t="s">
        <v>41</v>
      </c>
      <c r="H314" s="228" t="s">
        <v>42</v>
      </c>
      <c r="I314" s="173" t="s">
        <v>231</v>
      </c>
      <c r="J314" s="215" t="s">
        <v>769</v>
      </c>
      <c r="K314" s="173">
        <v>80</v>
      </c>
      <c r="L314" s="173">
        <v>80</v>
      </c>
      <c r="M314" s="173"/>
      <c r="N314" s="173"/>
      <c r="O314" s="173"/>
      <c r="P314" s="173"/>
      <c r="Q314" s="173">
        <v>377</v>
      </c>
      <c r="R314" s="173" t="s">
        <v>770</v>
      </c>
      <c r="S314" s="173" t="s">
        <v>208</v>
      </c>
    </row>
    <row r="315" ht="60" spans="1:19">
      <c r="A315" s="104">
        <v>310</v>
      </c>
      <c r="B315" s="91">
        <v>6528252021316</v>
      </c>
      <c r="C315" s="88" t="s">
        <v>520</v>
      </c>
      <c r="D315" s="174" t="s">
        <v>38</v>
      </c>
      <c r="E315" s="174" t="s">
        <v>71</v>
      </c>
      <c r="F315" s="171" t="s">
        <v>40</v>
      </c>
      <c r="G315" s="228" t="s">
        <v>41</v>
      </c>
      <c r="H315" s="228" t="s">
        <v>42</v>
      </c>
      <c r="I315" s="173" t="s">
        <v>105</v>
      </c>
      <c r="J315" s="215" t="s">
        <v>771</v>
      </c>
      <c r="K315" s="173">
        <v>20</v>
      </c>
      <c r="L315" s="173">
        <v>20</v>
      </c>
      <c r="M315" s="173"/>
      <c r="N315" s="173"/>
      <c r="O315" s="173"/>
      <c r="P315" s="173"/>
      <c r="Q315" s="173">
        <v>229</v>
      </c>
      <c r="R315" s="173" t="s">
        <v>772</v>
      </c>
      <c r="S315" s="173" t="s">
        <v>612</v>
      </c>
    </row>
    <row r="316" ht="84" spans="1:19">
      <c r="A316" s="104">
        <v>311</v>
      </c>
      <c r="B316" s="91">
        <v>6528252021317</v>
      </c>
      <c r="C316" s="174" t="s">
        <v>292</v>
      </c>
      <c r="D316" s="174" t="s">
        <v>38</v>
      </c>
      <c r="E316" s="174" t="s">
        <v>52</v>
      </c>
      <c r="F316" s="171" t="s">
        <v>35</v>
      </c>
      <c r="G316" s="228" t="s">
        <v>41</v>
      </c>
      <c r="H316" s="228" t="s">
        <v>42</v>
      </c>
      <c r="I316" s="173" t="s">
        <v>507</v>
      </c>
      <c r="J316" s="215" t="s">
        <v>773</v>
      </c>
      <c r="K316" s="173">
        <v>150</v>
      </c>
      <c r="L316" s="173">
        <v>150</v>
      </c>
      <c r="M316" s="173"/>
      <c r="N316" s="173"/>
      <c r="O316" s="173"/>
      <c r="P316" s="173"/>
      <c r="Q316" s="173">
        <v>20</v>
      </c>
      <c r="R316" s="173" t="s">
        <v>774</v>
      </c>
      <c r="S316" s="173" t="s">
        <v>482</v>
      </c>
    </row>
    <row r="317" s="158" customFormat="1" ht="36" spans="1:19">
      <c r="A317" s="104">
        <v>312</v>
      </c>
      <c r="B317" s="91">
        <v>6528252021318</v>
      </c>
      <c r="C317" s="88" t="s">
        <v>520</v>
      </c>
      <c r="D317" s="174" t="s">
        <v>38</v>
      </c>
      <c r="E317" s="174" t="s">
        <v>71</v>
      </c>
      <c r="F317" s="171" t="s">
        <v>40</v>
      </c>
      <c r="G317" s="228" t="s">
        <v>41</v>
      </c>
      <c r="H317" s="228" t="s">
        <v>42</v>
      </c>
      <c r="I317" s="173" t="s">
        <v>775</v>
      </c>
      <c r="J317" s="215" t="s">
        <v>776</v>
      </c>
      <c r="K317" s="173">
        <v>30</v>
      </c>
      <c r="L317" s="173">
        <v>30</v>
      </c>
      <c r="M317" s="173"/>
      <c r="N317" s="173"/>
      <c r="O317" s="173"/>
      <c r="P317" s="173"/>
      <c r="Q317" s="173"/>
      <c r="R317" s="173" t="s">
        <v>777</v>
      </c>
      <c r="S317" s="173" t="s">
        <v>602</v>
      </c>
    </row>
    <row r="318" ht="72" spans="1:19">
      <c r="A318" s="104">
        <v>313</v>
      </c>
      <c r="B318" s="91">
        <v>6528252021319</v>
      </c>
      <c r="C318" s="88" t="s">
        <v>520</v>
      </c>
      <c r="D318" s="174" t="s">
        <v>38</v>
      </c>
      <c r="E318" s="174" t="s">
        <v>71</v>
      </c>
      <c r="F318" s="171" t="s">
        <v>40</v>
      </c>
      <c r="G318" s="228" t="s">
        <v>41</v>
      </c>
      <c r="H318" s="228" t="s">
        <v>42</v>
      </c>
      <c r="I318" s="173" t="s">
        <v>778</v>
      </c>
      <c r="J318" s="215" t="s">
        <v>779</v>
      </c>
      <c r="K318" s="173">
        <v>20</v>
      </c>
      <c r="L318" s="173">
        <v>20</v>
      </c>
      <c r="M318" s="173"/>
      <c r="N318" s="173"/>
      <c r="O318" s="173"/>
      <c r="P318" s="173"/>
      <c r="Q318" s="173">
        <v>105</v>
      </c>
      <c r="R318" s="173" t="s">
        <v>780</v>
      </c>
      <c r="S318" s="173" t="s">
        <v>606</v>
      </c>
    </row>
    <row r="319" ht="40.5" spans="1:19">
      <c r="A319" s="104">
        <v>314</v>
      </c>
      <c r="B319" s="91">
        <v>6528252021320</v>
      </c>
      <c r="C319" s="174" t="s">
        <v>781</v>
      </c>
      <c r="D319" s="174" t="s">
        <v>38</v>
      </c>
      <c r="E319" s="174" t="s">
        <v>768</v>
      </c>
      <c r="F319" s="174" t="s">
        <v>768</v>
      </c>
      <c r="G319" s="228" t="s">
        <v>41</v>
      </c>
      <c r="H319" s="228" t="s">
        <v>42</v>
      </c>
      <c r="I319" s="173" t="s">
        <v>237</v>
      </c>
      <c r="J319" s="215" t="s">
        <v>782</v>
      </c>
      <c r="K319" s="173">
        <v>15</v>
      </c>
      <c r="L319" s="173">
        <v>15</v>
      </c>
      <c r="M319" s="173"/>
      <c r="N319" s="173"/>
      <c r="O319" s="173"/>
      <c r="P319" s="173"/>
      <c r="Q319" s="173">
        <v>105</v>
      </c>
      <c r="R319" s="173" t="s">
        <v>783</v>
      </c>
      <c r="S319" s="173" t="s">
        <v>606</v>
      </c>
    </row>
    <row r="320" s="158" customFormat="1" ht="108" spans="1:19">
      <c r="A320" s="104">
        <v>315</v>
      </c>
      <c r="B320" s="91">
        <v>6528252021321</v>
      </c>
      <c r="C320" s="88" t="s">
        <v>784</v>
      </c>
      <c r="D320" s="174" t="s">
        <v>38</v>
      </c>
      <c r="E320" s="173" t="s">
        <v>39</v>
      </c>
      <c r="F320" s="173" t="s">
        <v>40</v>
      </c>
      <c r="G320" s="228" t="s">
        <v>41</v>
      </c>
      <c r="H320" s="228" t="s">
        <v>42</v>
      </c>
      <c r="I320" s="173" t="s">
        <v>237</v>
      </c>
      <c r="J320" s="215" t="s">
        <v>785</v>
      </c>
      <c r="K320" s="173">
        <v>19.52613</v>
      </c>
      <c r="L320" s="173">
        <v>19.52613</v>
      </c>
      <c r="M320" s="173"/>
      <c r="N320" s="173"/>
      <c r="O320" s="173"/>
      <c r="P320" s="173"/>
      <c r="Q320" s="173">
        <v>87</v>
      </c>
      <c r="R320" s="173" t="s">
        <v>786</v>
      </c>
      <c r="S320" s="173" t="s">
        <v>606</v>
      </c>
    </row>
    <row r="321" ht="156" spans="1:19">
      <c r="A321" s="104">
        <v>316</v>
      </c>
      <c r="B321" s="91">
        <v>6528252021322</v>
      </c>
      <c r="C321" s="88" t="s">
        <v>784</v>
      </c>
      <c r="D321" s="174" t="s">
        <v>38</v>
      </c>
      <c r="E321" s="173" t="s">
        <v>39</v>
      </c>
      <c r="F321" s="173" t="s">
        <v>40</v>
      </c>
      <c r="G321" s="228" t="s">
        <v>41</v>
      </c>
      <c r="H321" s="228" t="s">
        <v>42</v>
      </c>
      <c r="I321" s="173" t="s">
        <v>237</v>
      </c>
      <c r="J321" s="215" t="s">
        <v>787</v>
      </c>
      <c r="K321" s="173">
        <v>12.6996</v>
      </c>
      <c r="L321" s="173">
        <v>12.6996</v>
      </c>
      <c r="M321" s="173"/>
      <c r="N321" s="173"/>
      <c r="O321" s="173"/>
      <c r="P321" s="173"/>
      <c r="Q321" s="173">
        <v>171</v>
      </c>
      <c r="R321" s="173" t="s">
        <v>788</v>
      </c>
      <c r="S321" s="173" t="s">
        <v>606</v>
      </c>
    </row>
    <row r="322" ht="36" spans="1:19">
      <c r="A322" s="104">
        <v>317</v>
      </c>
      <c r="B322" s="91">
        <v>6528252021323</v>
      </c>
      <c r="C322" s="174" t="s">
        <v>462</v>
      </c>
      <c r="D322" s="174" t="s">
        <v>38</v>
      </c>
      <c r="E322" s="173" t="s">
        <v>52</v>
      </c>
      <c r="F322" s="171" t="s">
        <v>35</v>
      </c>
      <c r="G322" s="228" t="s">
        <v>41</v>
      </c>
      <c r="H322" s="228" t="s">
        <v>42</v>
      </c>
      <c r="I322" s="173" t="s">
        <v>458</v>
      </c>
      <c r="J322" s="233" t="s">
        <v>789</v>
      </c>
      <c r="K322" s="219">
        <v>54.6</v>
      </c>
      <c r="L322" s="219">
        <v>54.6</v>
      </c>
      <c r="M322" s="173"/>
      <c r="N322" s="173"/>
      <c r="O322" s="173"/>
      <c r="P322" s="173"/>
      <c r="Q322" s="173">
        <v>50</v>
      </c>
      <c r="R322" s="173" t="s">
        <v>690</v>
      </c>
      <c r="S322" s="173" t="s">
        <v>441</v>
      </c>
    </row>
  </sheetData>
  <mergeCells count="17">
    <mergeCell ref="A1:S1"/>
    <mergeCell ref="R2:S2"/>
    <mergeCell ref="K3:P3"/>
    <mergeCell ref="A5:J5"/>
    <mergeCell ref="A3:A4"/>
    <mergeCell ref="B3:B4"/>
    <mergeCell ref="C3:C4"/>
    <mergeCell ref="D3:D4"/>
    <mergeCell ref="E3:E4"/>
    <mergeCell ref="F3:F4"/>
    <mergeCell ref="G3:G4"/>
    <mergeCell ref="H3:H4"/>
    <mergeCell ref="I3:I4"/>
    <mergeCell ref="J3:J4"/>
    <mergeCell ref="Q3:Q4"/>
    <mergeCell ref="R3:R4"/>
    <mergeCell ref="S3:S4"/>
  </mergeCells>
  <printOptions horizontalCentered="1"/>
  <pageMargins left="0.109722222222222" right="0.109722222222222" top="0.161111111111111" bottom="0.161111111111111" header="0.298611111111111" footer="0.298611111111111"/>
  <pageSetup paperSize="9" scale="50" orientation="landscape" horizontalDpi="600"/>
  <headerFooter/>
  <ignoredErrors>
    <ignoredError sqref="G7:H7 G8:H12 G13:H18" numberStoredAsText="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J124"/>
  <sheetViews>
    <sheetView zoomScale="130" zoomScaleNormal="130" workbookViewId="0">
      <pane ySplit="5" topLeftCell="A6" activePane="bottomLeft" state="frozen"/>
      <selection/>
      <selection pane="bottomLeft" activeCell="M13" sqref="M13"/>
    </sheetView>
  </sheetViews>
  <sheetFormatPr defaultColWidth="8.75" defaultRowHeight="15.75"/>
  <cols>
    <col min="1" max="1" width="7.875" style="4" customWidth="1"/>
    <col min="2" max="2" width="22.625" style="5" customWidth="1"/>
    <col min="3" max="5" width="7" style="4" customWidth="1"/>
    <col min="6" max="6" width="10.75" style="6" customWidth="1"/>
    <col min="7" max="7" width="10.625" style="4" customWidth="1"/>
    <col min="8" max="8" width="8.25" style="4" customWidth="1"/>
    <col min="9" max="9" width="8.375" style="4" customWidth="1"/>
    <col min="10" max="10" width="10.375" style="1"/>
    <col min="11" max="16384" width="8.75" style="1"/>
  </cols>
  <sheetData>
    <row r="1" s="1" customFormat="1" ht="30.75" customHeight="1" spans="1:9">
      <c r="A1" s="7" t="s">
        <v>902</v>
      </c>
      <c r="B1" s="8"/>
      <c r="C1" s="9"/>
      <c r="D1" s="9"/>
      <c r="E1" s="9"/>
      <c r="F1" s="10"/>
      <c r="G1" s="9"/>
      <c r="H1" s="9"/>
      <c r="I1" s="9"/>
    </row>
    <row r="2" s="1" customFormat="1" ht="21.75" customHeight="1" spans="1:9">
      <c r="A2" s="11"/>
      <c r="B2" s="12"/>
      <c r="C2" s="4"/>
      <c r="D2" s="4"/>
      <c r="E2" s="4"/>
      <c r="F2" s="13" t="s">
        <v>903</v>
      </c>
      <c r="G2" s="14"/>
      <c r="H2" s="14"/>
      <c r="I2" s="58"/>
    </row>
    <row r="3" s="1" customFormat="1" ht="37" customHeight="1" spans="1:9">
      <c r="A3" s="132" t="s">
        <v>904</v>
      </c>
      <c r="B3" s="16" t="s">
        <v>26</v>
      </c>
      <c r="C3" s="132" t="s">
        <v>905</v>
      </c>
      <c r="D3" s="132" t="s">
        <v>906</v>
      </c>
      <c r="E3" s="133"/>
      <c r="F3" s="134" t="s">
        <v>907</v>
      </c>
      <c r="G3" s="135"/>
      <c r="H3" s="136" t="s">
        <v>32</v>
      </c>
      <c r="I3" s="59"/>
    </row>
    <row r="4" s="1" customFormat="1" ht="48" customHeight="1" spans="1:9">
      <c r="A4" s="137"/>
      <c r="B4" s="22"/>
      <c r="C4" s="137"/>
      <c r="D4" s="137"/>
      <c r="E4" s="138" t="s">
        <v>908</v>
      </c>
      <c r="F4" s="139" t="s">
        <v>909</v>
      </c>
      <c r="G4" s="138" t="s">
        <v>910</v>
      </c>
      <c r="H4" s="136"/>
      <c r="I4" s="60"/>
    </row>
    <row r="5" s="1" customFormat="1" ht="28" customHeight="1" spans="1:10">
      <c r="A5" s="24" t="s">
        <v>5</v>
      </c>
      <c r="B5" s="25"/>
      <c r="C5" s="26">
        <f>C83+C85+C88+C91+C95+C6</f>
        <v>317</v>
      </c>
      <c r="D5" s="26">
        <f>D83+D85+D88+D91+D95+D6</f>
        <v>193245.589</v>
      </c>
      <c r="E5" s="272" t="s">
        <v>911</v>
      </c>
      <c r="F5" s="26">
        <f>F6+F83+F85+F88+F91+F95+F65</f>
        <v>41491.53623</v>
      </c>
      <c r="G5" s="27">
        <f>G6+G83+G85+G88+G91+G95+G65</f>
        <v>1</v>
      </c>
      <c r="H5" s="26">
        <f>H6+H83+H85+H88+H91+H95+H65</f>
        <v>20690</v>
      </c>
      <c r="I5" s="61"/>
      <c r="J5" s="62"/>
    </row>
    <row r="6" s="1" customFormat="1" ht="28" customHeight="1" spans="1:10">
      <c r="A6" s="20" t="s">
        <v>912</v>
      </c>
      <c r="B6" s="28" t="s">
        <v>40</v>
      </c>
      <c r="C6" s="26">
        <f>C7+C23+C46+C55+C62+C65+C77</f>
        <v>233</v>
      </c>
      <c r="D6" s="26">
        <f>D7+D23+D46+D55+D62+D65+D77</f>
        <v>145270.589</v>
      </c>
      <c r="E6" s="272" t="s">
        <v>911</v>
      </c>
      <c r="F6" s="26">
        <f>F7+F23+F46+F55+F62</f>
        <v>28951.66823</v>
      </c>
      <c r="G6" s="27">
        <f>G7+G23+G46+G55+G62</f>
        <v>0.697772867929311</v>
      </c>
      <c r="H6" s="26">
        <f>H7+H23+H46+H55+H62</f>
        <v>12726</v>
      </c>
      <c r="I6" s="61"/>
      <c r="J6" s="62"/>
    </row>
    <row r="7" s="1" customFormat="1" ht="28" customHeight="1" spans="1:10">
      <c r="A7" s="20" t="s">
        <v>913</v>
      </c>
      <c r="B7" s="28" t="s">
        <v>39</v>
      </c>
      <c r="C7" s="17">
        <f>SUM(C8:C22)</f>
        <v>27</v>
      </c>
      <c r="D7" s="17">
        <f>SUM(D8:D22)</f>
        <v>93871.1</v>
      </c>
      <c r="E7" s="275" t="s">
        <v>911</v>
      </c>
      <c r="F7" s="17">
        <f>SUM(F8:F22)</f>
        <v>1719.59673</v>
      </c>
      <c r="G7" s="141">
        <f>F7/$F$5</f>
        <v>0.0414445182378343</v>
      </c>
      <c r="H7" s="142">
        <f>SUM(H8:H22)</f>
        <v>1829</v>
      </c>
      <c r="I7" s="61"/>
      <c r="J7" s="62"/>
    </row>
    <row r="8" s="1" customFormat="1" ht="28" customHeight="1" spans="1:10">
      <c r="A8" s="26">
        <v>1</v>
      </c>
      <c r="B8" s="31" t="s">
        <v>914</v>
      </c>
      <c r="C8" s="32"/>
      <c r="D8" s="32"/>
      <c r="E8" s="32" t="s">
        <v>915</v>
      </c>
      <c r="F8" s="33"/>
      <c r="G8" s="141">
        <f t="shared" ref="G8:G39" si="0">F8/$F$5</f>
        <v>0</v>
      </c>
      <c r="H8" s="32"/>
      <c r="I8" s="63"/>
      <c r="J8" s="62"/>
    </row>
    <row r="9" s="1" customFormat="1" ht="28" customHeight="1" spans="1:10">
      <c r="A9" s="26">
        <v>2</v>
      </c>
      <c r="B9" s="34" t="s">
        <v>916</v>
      </c>
      <c r="C9" s="35"/>
      <c r="D9" s="35"/>
      <c r="E9" s="35" t="s">
        <v>917</v>
      </c>
      <c r="F9" s="36"/>
      <c r="G9" s="141">
        <f t="shared" si="0"/>
        <v>0</v>
      </c>
      <c r="H9" s="35"/>
      <c r="I9" s="63"/>
      <c r="J9" s="2"/>
    </row>
    <row r="10" s="1" customFormat="1" ht="28" customHeight="1" spans="1:9">
      <c r="A10" s="26">
        <v>3</v>
      </c>
      <c r="B10" s="31" t="s">
        <v>918</v>
      </c>
      <c r="C10" s="46"/>
      <c r="D10" s="46"/>
      <c r="E10" s="46" t="s">
        <v>919</v>
      </c>
      <c r="F10" s="50"/>
      <c r="G10" s="141">
        <f t="shared" si="0"/>
        <v>0</v>
      </c>
      <c r="H10" s="46"/>
      <c r="I10" s="63"/>
    </row>
    <row r="11" s="1" customFormat="1" ht="28" customHeight="1" spans="1:9">
      <c r="A11" s="26">
        <v>4</v>
      </c>
      <c r="B11" s="34" t="s">
        <v>920</v>
      </c>
      <c r="C11" s="32"/>
      <c r="D11" s="32"/>
      <c r="E11" s="32" t="s">
        <v>921</v>
      </c>
      <c r="F11" s="33"/>
      <c r="G11" s="141">
        <f t="shared" si="0"/>
        <v>0</v>
      </c>
      <c r="H11" s="32"/>
      <c r="I11" s="63"/>
    </row>
    <row r="12" s="1" customFormat="1" ht="28" customHeight="1" spans="1:9">
      <c r="A12" s="26">
        <v>5</v>
      </c>
      <c r="B12" s="34" t="s">
        <v>784</v>
      </c>
      <c r="C12" s="32">
        <v>2</v>
      </c>
      <c r="D12" s="32">
        <v>1893.1</v>
      </c>
      <c r="E12" s="32" t="s">
        <v>921</v>
      </c>
      <c r="F12" s="33">
        <v>32.22573</v>
      </c>
      <c r="G12" s="141">
        <f t="shared" si="0"/>
        <v>0.000776682015854104</v>
      </c>
      <c r="H12" s="32">
        <v>258</v>
      </c>
      <c r="I12" s="63"/>
    </row>
    <row r="13" s="1" customFormat="1" ht="28" customHeight="1" spans="1:9">
      <c r="A13" s="26">
        <v>6</v>
      </c>
      <c r="B13" s="34" t="s">
        <v>922</v>
      </c>
      <c r="C13" s="32"/>
      <c r="D13" s="32"/>
      <c r="E13" s="32" t="s">
        <v>915</v>
      </c>
      <c r="F13" s="33"/>
      <c r="G13" s="141">
        <f t="shared" si="0"/>
        <v>0</v>
      </c>
      <c r="H13" s="32"/>
      <c r="I13" s="63"/>
    </row>
    <row r="14" s="1" customFormat="1" ht="28" customHeight="1" spans="1:9">
      <c r="A14" s="26">
        <v>7</v>
      </c>
      <c r="B14" s="34" t="s">
        <v>923</v>
      </c>
      <c r="C14" s="32">
        <v>1</v>
      </c>
      <c r="D14" s="32">
        <v>1</v>
      </c>
      <c r="E14" s="32" t="s">
        <v>924</v>
      </c>
      <c r="F14" s="33">
        <v>62.141</v>
      </c>
      <c r="G14" s="141">
        <f t="shared" si="0"/>
        <v>0.00149767894000198</v>
      </c>
      <c r="H14" s="32">
        <v>125</v>
      </c>
      <c r="I14" s="63"/>
    </row>
    <row r="15" s="1" customFormat="1" ht="28" customHeight="1" spans="1:9">
      <c r="A15" s="26">
        <v>8</v>
      </c>
      <c r="B15" s="34" t="s">
        <v>368</v>
      </c>
      <c r="C15" s="32">
        <v>1</v>
      </c>
      <c r="D15" s="32">
        <v>20</v>
      </c>
      <c r="E15" s="32" t="s">
        <v>924</v>
      </c>
      <c r="F15" s="33">
        <v>60</v>
      </c>
      <c r="G15" s="141">
        <f t="shared" si="0"/>
        <v>0.00144607805474837</v>
      </c>
      <c r="H15" s="32">
        <v>20</v>
      </c>
      <c r="I15" s="63"/>
    </row>
    <row r="16" s="1" customFormat="1" ht="28" customHeight="1" spans="1:9">
      <c r="A16" s="26">
        <v>9</v>
      </c>
      <c r="B16" s="34" t="s">
        <v>925</v>
      </c>
      <c r="C16" s="32">
        <v>7</v>
      </c>
      <c r="D16" s="32">
        <v>1940</v>
      </c>
      <c r="E16" s="32" t="s">
        <v>926</v>
      </c>
      <c r="F16" s="33">
        <v>371</v>
      </c>
      <c r="G16" s="141">
        <f t="shared" si="0"/>
        <v>0.00894158263852743</v>
      </c>
      <c r="H16" s="32">
        <v>668</v>
      </c>
      <c r="I16" s="63"/>
    </row>
    <row r="17" s="1" customFormat="1" ht="28" customHeight="1" spans="1:9">
      <c r="A17" s="26">
        <v>10</v>
      </c>
      <c r="B17" s="34" t="s">
        <v>78</v>
      </c>
      <c r="C17" s="32">
        <v>3</v>
      </c>
      <c r="D17" s="32">
        <v>5</v>
      </c>
      <c r="E17" s="32" t="s">
        <v>927</v>
      </c>
      <c r="F17" s="33">
        <v>16.2</v>
      </c>
      <c r="G17" s="141">
        <f t="shared" si="0"/>
        <v>0.00039044107478206</v>
      </c>
      <c r="H17" s="32">
        <v>341</v>
      </c>
      <c r="I17" s="63"/>
    </row>
    <row r="18" s="1" customFormat="1" ht="28" customHeight="1" spans="1:9">
      <c r="A18" s="26">
        <v>11</v>
      </c>
      <c r="B18" s="34" t="s">
        <v>201</v>
      </c>
      <c r="C18" s="32"/>
      <c r="D18" s="32"/>
      <c r="E18" s="32" t="s">
        <v>924</v>
      </c>
      <c r="F18" s="33"/>
      <c r="G18" s="141">
        <f t="shared" si="0"/>
        <v>0</v>
      </c>
      <c r="H18" s="32"/>
      <c r="I18" s="63"/>
    </row>
    <row r="19" s="1" customFormat="1" ht="28" customHeight="1" spans="1:9">
      <c r="A19" s="26">
        <v>12</v>
      </c>
      <c r="B19" s="34" t="s">
        <v>928</v>
      </c>
      <c r="C19" s="32">
        <v>11</v>
      </c>
      <c r="D19" s="32">
        <v>11</v>
      </c>
      <c r="E19" s="32" t="s">
        <v>924</v>
      </c>
      <c r="F19" s="33">
        <v>1080.23</v>
      </c>
      <c r="G19" s="141">
        <f t="shared" si="0"/>
        <v>0.0260349482846806</v>
      </c>
      <c r="H19" s="32">
        <v>287</v>
      </c>
      <c r="I19" s="63"/>
    </row>
    <row r="20" s="1" customFormat="1" ht="28" customHeight="1" spans="1:9">
      <c r="A20" s="26">
        <v>13</v>
      </c>
      <c r="B20" s="34" t="s">
        <v>929</v>
      </c>
      <c r="C20" s="32">
        <v>1</v>
      </c>
      <c r="D20" s="32">
        <v>90000</v>
      </c>
      <c r="E20" s="32" t="s">
        <v>930</v>
      </c>
      <c r="F20" s="33">
        <v>37.8</v>
      </c>
      <c r="G20" s="141">
        <f t="shared" si="0"/>
        <v>0.000911029174491474</v>
      </c>
      <c r="H20" s="32">
        <v>100</v>
      </c>
      <c r="I20" s="63"/>
    </row>
    <row r="21" s="1" customFormat="1" ht="28" customHeight="1" spans="1:9">
      <c r="A21" s="26">
        <v>14</v>
      </c>
      <c r="B21" s="34" t="s">
        <v>931</v>
      </c>
      <c r="C21" s="32">
        <v>1</v>
      </c>
      <c r="D21" s="32">
        <v>1</v>
      </c>
      <c r="E21" s="32" t="s">
        <v>924</v>
      </c>
      <c r="F21" s="33">
        <v>60</v>
      </c>
      <c r="G21" s="141">
        <f t="shared" si="0"/>
        <v>0.00144607805474837</v>
      </c>
      <c r="H21" s="32">
        <v>30</v>
      </c>
      <c r="I21" s="63"/>
    </row>
    <row r="22" s="1" customFormat="1" ht="28" customHeight="1" spans="1:9">
      <c r="A22" s="26">
        <v>15</v>
      </c>
      <c r="B22" s="34" t="s">
        <v>932</v>
      </c>
      <c r="C22" s="32"/>
      <c r="D22" s="32"/>
      <c r="E22" s="44" t="s">
        <v>933</v>
      </c>
      <c r="F22" s="40"/>
      <c r="G22" s="141">
        <f t="shared" si="0"/>
        <v>0</v>
      </c>
      <c r="H22" s="29"/>
      <c r="I22" s="63"/>
    </row>
    <row r="23" s="1" customFormat="1" ht="28" customHeight="1" spans="1:10">
      <c r="A23" s="20" t="s">
        <v>934</v>
      </c>
      <c r="B23" s="28" t="s">
        <v>71</v>
      </c>
      <c r="C23" s="26">
        <f>SUM(C24:C45)</f>
        <v>124</v>
      </c>
      <c r="D23" s="26">
        <f>SUM(D24:D45)</f>
        <v>38980</v>
      </c>
      <c r="E23" s="276" t="s">
        <v>1045</v>
      </c>
      <c r="F23" s="30">
        <f>SUM(F24:F45)</f>
        <v>16157.5135</v>
      </c>
      <c r="G23" s="141">
        <f t="shared" si="0"/>
        <v>0.389417094860843</v>
      </c>
      <c r="H23" s="30">
        <f>SUM(H24:H45)</f>
        <v>7360</v>
      </c>
      <c r="I23" s="61"/>
      <c r="J23" s="2"/>
    </row>
    <row r="24" s="1" customFormat="1" ht="28" customHeight="1" spans="1:9">
      <c r="A24" s="26">
        <v>1</v>
      </c>
      <c r="B24" s="37" t="s">
        <v>98</v>
      </c>
      <c r="C24" s="38">
        <v>31</v>
      </c>
      <c r="D24" s="38">
        <v>21330</v>
      </c>
      <c r="E24" s="38" t="s">
        <v>935</v>
      </c>
      <c r="F24" s="39">
        <v>4761</v>
      </c>
      <c r="G24" s="141">
        <f t="shared" si="0"/>
        <v>0.114746293644283</v>
      </c>
      <c r="H24" s="38">
        <v>1847</v>
      </c>
      <c r="I24" s="63"/>
    </row>
    <row r="25" s="1" customFormat="1" ht="28" customHeight="1" spans="1:10">
      <c r="A25" s="26">
        <v>2</v>
      </c>
      <c r="B25" s="34" t="s">
        <v>936</v>
      </c>
      <c r="C25" s="35"/>
      <c r="D25" s="41"/>
      <c r="E25" s="41" t="s">
        <v>937</v>
      </c>
      <c r="F25" s="43"/>
      <c r="G25" s="141">
        <f t="shared" si="0"/>
        <v>0</v>
      </c>
      <c r="H25" s="41"/>
      <c r="I25" s="145"/>
      <c r="J25" s="2"/>
    </row>
    <row r="26" s="2" customFormat="1" ht="28" customHeight="1" spans="1:9">
      <c r="A26" s="26">
        <v>3</v>
      </c>
      <c r="B26" s="143" t="s">
        <v>938</v>
      </c>
      <c r="C26" s="38"/>
      <c r="D26" s="38"/>
      <c r="E26" s="38" t="s">
        <v>939</v>
      </c>
      <c r="F26" s="39"/>
      <c r="G26" s="141">
        <f t="shared" si="0"/>
        <v>0</v>
      </c>
      <c r="H26" s="38"/>
      <c r="I26" s="63"/>
    </row>
    <row r="27" s="2" customFormat="1" ht="28" customHeight="1" spans="1:9">
      <c r="A27" s="26">
        <v>4</v>
      </c>
      <c r="B27" s="143" t="s">
        <v>940</v>
      </c>
      <c r="C27" s="51">
        <v>2</v>
      </c>
      <c r="D27" s="51">
        <v>2</v>
      </c>
      <c r="E27" s="51" t="s">
        <v>941</v>
      </c>
      <c r="F27" s="53">
        <v>568.8</v>
      </c>
      <c r="G27" s="141">
        <f t="shared" si="0"/>
        <v>0.0137088199590146</v>
      </c>
      <c r="H27" s="51">
        <v>20</v>
      </c>
      <c r="I27" s="63"/>
    </row>
    <row r="28" s="1" customFormat="1" ht="28" customHeight="1" spans="1:9">
      <c r="A28" s="26">
        <v>5</v>
      </c>
      <c r="B28" s="37" t="s">
        <v>95</v>
      </c>
      <c r="C28" s="51">
        <v>10</v>
      </c>
      <c r="D28" s="51">
        <v>19</v>
      </c>
      <c r="E28" s="38" t="s">
        <v>942</v>
      </c>
      <c r="F28" s="53">
        <v>763.5</v>
      </c>
      <c r="G28" s="141">
        <f t="shared" si="0"/>
        <v>0.018401343246673</v>
      </c>
      <c r="H28" s="51">
        <v>873</v>
      </c>
      <c r="I28" s="63"/>
    </row>
    <row r="29" s="1" customFormat="1" ht="28" customHeight="1" spans="1:9">
      <c r="A29" s="26">
        <v>6</v>
      </c>
      <c r="B29" s="37" t="s">
        <v>943</v>
      </c>
      <c r="C29" s="38">
        <v>48</v>
      </c>
      <c r="D29" s="38">
        <v>41</v>
      </c>
      <c r="E29" s="38" t="s">
        <v>939</v>
      </c>
      <c r="F29" s="39">
        <v>7270.911</v>
      </c>
      <c r="G29" s="141">
        <f t="shared" si="0"/>
        <v>0.175238413918809</v>
      </c>
      <c r="H29" s="38">
        <v>2701</v>
      </c>
      <c r="I29" s="63"/>
    </row>
    <row r="30" s="1" customFormat="1" ht="28" customHeight="1" spans="1:9">
      <c r="A30" s="26">
        <v>7</v>
      </c>
      <c r="B30" s="143" t="s">
        <v>944</v>
      </c>
      <c r="C30" s="38">
        <v>3</v>
      </c>
      <c r="D30" s="51">
        <v>3</v>
      </c>
      <c r="E30" s="38" t="s">
        <v>939</v>
      </c>
      <c r="F30" s="39">
        <v>270</v>
      </c>
      <c r="G30" s="141">
        <f t="shared" si="0"/>
        <v>0.00650735124636767</v>
      </c>
      <c r="H30" s="38">
        <v>116</v>
      </c>
      <c r="I30" s="65"/>
    </row>
    <row r="31" s="1" customFormat="1" ht="28" customHeight="1" spans="1:9">
      <c r="A31" s="26">
        <v>8</v>
      </c>
      <c r="B31" s="143" t="s">
        <v>945</v>
      </c>
      <c r="C31" s="54"/>
      <c r="D31" s="38"/>
      <c r="E31" s="54" t="s">
        <v>939</v>
      </c>
      <c r="F31" s="39"/>
      <c r="G31" s="141">
        <f t="shared" si="0"/>
        <v>0</v>
      </c>
      <c r="H31" s="38"/>
      <c r="I31" s="63"/>
    </row>
    <row r="32" s="1" customFormat="1" ht="28" customHeight="1" spans="1:9">
      <c r="A32" s="26">
        <v>9</v>
      </c>
      <c r="B32" s="37" t="s">
        <v>946</v>
      </c>
      <c r="C32" s="38">
        <v>17</v>
      </c>
      <c r="D32" s="51">
        <v>17</v>
      </c>
      <c r="E32" s="38" t="s">
        <v>947</v>
      </c>
      <c r="F32" s="39">
        <v>1577.7325</v>
      </c>
      <c r="G32" s="141">
        <f t="shared" si="0"/>
        <v>0.0380254057418881</v>
      </c>
      <c r="H32" s="38">
        <v>953</v>
      </c>
      <c r="I32" s="63"/>
    </row>
    <row r="33" s="1" customFormat="1" ht="28" customHeight="1" spans="1:9">
      <c r="A33" s="26">
        <v>10</v>
      </c>
      <c r="B33" s="37" t="s">
        <v>948</v>
      </c>
      <c r="C33" s="38"/>
      <c r="D33" s="38"/>
      <c r="E33" s="38" t="s">
        <v>939</v>
      </c>
      <c r="F33" s="39"/>
      <c r="G33" s="141">
        <f t="shared" si="0"/>
        <v>0</v>
      </c>
      <c r="H33" s="38"/>
      <c r="I33" s="63"/>
    </row>
    <row r="34" s="1" customFormat="1" ht="28" customHeight="1" spans="1:9">
      <c r="A34" s="26">
        <v>11</v>
      </c>
      <c r="B34" s="37" t="s">
        <v>949</v>
      </c>
      <c r="C34" s="38"/>
      <c r="D34" s="38"/>
      <c r="E34" s="38" t="s">
        <v>950</v>
      </c>
      <c r="F34" s="39"/>
      <c r="G34" s="141">
        <f t="shared" si="0"/>
        <v>0</v>
      </c>
      <c r="H34" s="38"/>
      <c r="I34" s="63"/>
    </row>
    <row r="35" s="1" customFormat="1" ht="28" customHeight="1" spans="1:9">
      <c r="A35" s="26">
        <v>12</v>
      </c>
      <c r="B35" s="31" t="s">
        <v>951</v>
      </c>
      <c r="C35" s="29"/>
      <c r="D35" s="29"/>
      <c r="E35" s="29" t="s">
        <v>952</v>
      </c>
      <c r="F35" s="40"/>
      <c r="G35" s="141">
        <f t="shared" si="0"/>
        <v>0</v>
      </c>
      <c r="H35" s="29"/>
      <c r="I35" s="63"/>
    </row>
    <row r="36" s="1" customFormat="1" ht="28" customHeight="1" spans="1:9">
      <c r="A36" s="26">
        <v>13</v>
      </c>
      <c r="B36" s="31" t="s">
        <v>171</v>
      </c>
      <c r="C36" s="29"/>
      <c r="D36" s="29"/>
      <c r="E36" s="29" t="s">
        <v>953</v>
      </c>
      <c r="F36" s="40"/>
      <c r="G36" s="141">
        <f t="shared" si="0"/>
        <v>0</v>
      </c>
      <c r="H36" s="29"/>
      <c r="I36" s="63"/>
    </row>
    <row r="37" s="1" customFormat="1" ht="28" customHeight="1" spans="1:9">
      <c r="A37" s="26">
        <v>14</v>
      </c>
      <c r="B37" s="31" t="s">
        <v>784</v>
      </c>
      <c r="C37" s="29">
        <v>4</v>
      </c>
      <c r="D37" s="29">
        <v>8500</v>
      </c>
      <c r="E37" s="29" t="s">
        <v>953</v>
      </c>
      <c r="F37" s="40">
        <v>85</v>
      </c>
      <c r="G37" s="141">
        <f t="shared" si="0"/>
        <v>0.00204861057756019</v>
      </c>
      <c r="H37" s="29">
        <v>434</v>
      </c>
      <c r="I37" s="63"/>
    </row>
    <row r="38" s="1" customFormat="1" ht="28" customHeight="1" spans="1:9">
      <c r="A38" s="26">
        <v>15</v>
      </c>
      <c r="B38" s="31" t="s">
        <v>954</v>
      </c>
      <c r="C38" s="29"/>
      <c r="D38" s="29"/>
      <c r="E38" s="29" t="s">
        <v>955</v>
      </c>
      <c r="F38" s="40"/>
      <c r="G38" s="141">
        <f t="shared" si="0"/>
        <v>0</v>
      </c>
      <c r="H38" s="29"/>
      <c r="I38" s="63"/>
    </row>
    <row r="39" s="1" customFormat="1" ht="28" customHeight="1" spans="1:9">
      <c r="A39" s="26">
        <v>16</v>
      </c>
      <c r="B39" s="31" t="s">
        <v>956</v>
      </c>
      <c r="C39" s="29"/>
      <c r="D39" s="29"/>
      <c r="E39" s="29" t="s">
        <v>957</v>
      </c>
      <c r="F39" s="40"/>
      <c r="G39" s="141">
        <f t="shared" si="0"/>
        <v>0</v>
      </c>
      <c r="H39" s="29"/>
      <c r="I39" s="63"/>
    </row>
    <row r="40" s="1" customFormat="1" ht="28" customHeight="1" spans="1:9">
      <c r="A40" s="26">
        <v>17</v>
      </c>
      <c r="B40" s="31" t="s">
        <v>958</v>
      </c>
      <c r="C40" s="29"/>
      <c r="D40" s="29"/>
      <c r="E40" s="29" t="s">
        <v>955</v>
      </c>
      <c r="F40" s="40"/>
      <c r="G40" s="141">
        <f t="shared" ref="G40:G71" si="1">F40/$F$5</f>
        <v>0</v>
      </c>
      <c r="H40" s="29"/>
      <c r="I40" s="63"/>
    </row>
    <row r="41" s="1" customFormat="1" ht="28" customHeight="1" spans="1:9">
      <c r="A41" s="26">
        <v>18</v>
      </c>
      <c r="B41" s="31" t="s">
        <v>959</v>
      </c>
      <c r="C41" s="29">
        <v>2</v>
      </c>
      <c r="D41" s="29">
        <v>1460</v>
      </c>
      <c r="E41" s="44" t="s">
        <v>960</v>
      </c>
      <c r="F41" s="40">
        <v>6.97</v>
      </c>
      <c r="G41" s="141">
        <f t="shared" si="1"/>
        <v>0.000167986067359936</v>
      </c>
      <c r="H41" s="29">
        <v>100</v>
      </c>
      <c r="I41" s="63"/>
    </row>
    <row r="42" s="1" customFormat="1" ht="28" customHeight="1" spans="1:9">
      <c r="A42" s="26">
        <v>19</v>
      </c>
      <c r="B42" s="37" t="s">
        <v>961</v>
      </c>
      <c r="C42" s="54"/>
      <c r="D42" s="38"/>
      <c r="E42" s="38" t="s">
        <v>962</v>
      </c>
      <c r="F42" s="39"/>
      <c r="G42" s="141">
        <f t="shared" si="1"/>
        <v>0</v>
      </c>
      <c r="H42" s="38"/>
      <c r="I42" s="63"/>
    </row>
    <row r="43" s="1" customFormat="1" ht="28" customHeight="1" spans="1:9">
      <c r="A43" s="26">
        <v>20</v>
      </c>
      <c r="B43" s="37" t="s">
        <v>963</v>
      </c>
      <c r="C43" s="54"/>
      <c r="D43" s="38"/>
      <c r="E43" s="38" t="s">
        <v>962</v>
      </c>
      <c r="F43" s="39"/>
      <c r="G43" s="141">
        <f t="shared" si="1"/>
        <v>0</v>
      </c>
      <c r="H43" s="38"/>
      <c r="I43" s="63"/>
    </row>
    <row r="44" s="1" customFormat="1" ht="28" customHeight="1" spans="1:9">
      <c r="A44" s="26">
        <v>21</v>
      </c>
      <c r="B44" s="37" t="s">
        <v>126</v>
      </c>
      <c r="C44" s="29">
        <v>6</v>
      </c>
      <c r="D44" s="29">
        <v>108</v>
      </c>
      <c r="E44" s="29" t="s">
        <v>964</v>
      </c>
      <c r="F44" s="40">
        <v>774.1</v>
      </c>
      <c r="G44" s="141">
        <f t="shared" si="1"/>
        <v>0.0186568170363452</v>
      </c>
      <c r="H44" s="29">
        <v>261</v>
      </c>
      <c r="I44" s="63"/>
    </row>
    <row r="45" s="1" customFormat="1" ht="28" customHeight="1" spans="1:9">
      <c r="A45" s="26">
        <v>22</v>
      </c>
      <c r="B45" s="37" t="s">
        <v>965</v>
      </c>
      <c r="C45" s="29">
        <v>1</v>
      </c>
      <c r="D45" s="29">
        <v>7500</v>
      </c>
      <c r="E45" s="29" t="s">
        <v>966</v>
      </c>
      <c r="F45" s="40">
        <v>79.5</v>
      </c>
      <c r="G45" s="141">
        <f t="shared" si="1"/>
        <v>0.00191605342254159</v>
      </c>
      <c r="H45" s="29">
        <v>55</v>
      </c>
      <c r="I45" s="63"/>
    </row>
    <row r="46" s="1" customFormat="1" ht="28" customHeight="1" spans="1:9">
      <c r="A46" s="20" t="s">
        <v>967</v>
      </c>
      <c r="B46" s="28" t="s">
        <v>48</v>
      </c>
      <c r="C46" s="32">
        <f>SUM(C47:C51)</f>
        <v>62</v>
      </c>
      <c r="D46" s="32">
        <f>SUM(D47:D51)</f>
        <v>11664.489</v>
      </c>
      <c r="E46" s="276" t="s">
        <v>1045</v>
      </c>
      <c r="F46" s="33">
        <f>SUM(F47:F54)</f>
        <v>9268.558</v>
      </c>
      <c r="G46" s="141">
        <f t="shared" si="1"/>
        <v>0.223384305382708</v>
      </c>
      <c r="H46" s="33">
        <f>SUM(H47:H54)</f>
        <v>2491</v>
      </c>
      <c r="I46" s="64"/>
    </row>
    <row r="47" s="1" customFormat="1" ht="28" customHeight="1" spans="1:9">
      <c r="A47" s="26">
        <v>1</v>
      </c>
      <c r="B47" s="31" t="s">
        <v>668</v>
      </c>
      <c r="C47" s="35">
        <v>1</v>
      </c>
      <c r="D47" s="35">
        <v>5000</v>
      </c>
      <c r="E47" s="35" t="s">
        <v>968</v>
      </c>
      <c r="F47" s="36">
        <v>750</v>
      </c>
      <c r="G47" s="141">
        <f t="shared" si="1"/>
        <v>0.0180759756843546</v>
      </c>
      <c r="H47" s="35">
        <v>207</v>
      </c>
      <c r="I47" s="63"/>
    </row>
    <row r="48" s="1" customFormat="1" ht="28" customHeight="1" spans="1:9">
      <c r="A48" s="26">
        <v>2</v>
      </c>
      <c r="B48" s="31" t="s">
        <v>47</v>
      </c>
      <c r="C48" s="32">
        <v>47</v>
      </c>
      <c r="D48" s="32">
        <v>219.039</v>
      </c>
      <c r="E48" s="29" t="s">
        <v>964</v>
      </c>
      <c r="F48" s="40">
        <v>7166.25</v>
      </c>
      <c r="G48" s="141">
        <f t="shared" si="1"/>
        <v>0.172715947664009</v>
      </c>
      <c r="H48" s="29">
        <v>1472</v>
      </c>
      <c r="I48" s="63"/>
    </row>
    <row r="49" s="1" customFormat="1" ht="28" customHeight="1" spans="1:9">
      <c r="A49" s="26">
        <v>3</v>
      </c>
      <c r="B49" s="31" t="s">
        <v>387</v>
      </c>
      <c r="C49" s="32">
        <v>4</v>
      </c>
      <c r="D49" s="29">
        <v>9.65</v>
      </c>
      <c r="E49" s="29" t="s">
        <v>964</v>
      </c>
      <c r="F49" s="40">
        <v>51.808</v>
      </c>
      <c r="G49" s="141">
        <f t="shared" si="1"/>
        <v>0.00124864019767339</v>
      </c>
      <c r="H49" s="29">
        <v>45</v>
      </c>
      <c r="I49" s="63"/>
    </row>
    <row r="50" s="1" customFormat="1" ht="28" customHeight="1" spans="1:9">
      <c r="A50" s="26">
        <v>4</v>
      </c>
      <c r="B50" s="31" t="s">
        <v>969</v>
      </c>
      <c r="C50" s="32">
        <v>8</v>
      </c>
      <c r="D50" s="29">
        <v>35.8</v>
      </c>
      <c r="E50" s="29" t="s">
        <v>964</v>
      </c>
      <c r="F50" s="40">
        <v>1112.5</v>
      </c>
      <c r="G50" s="141">
        <f t="shared" si="1"/>
        <v>0.0268126972651261</v>
      </c>
      <c r="H50" s="29">
        <v>521</v>
      </c>
      <c r="I50" s="63"/>
    </row>
    <row r="51" s="1" customFormat="1" ht="28" customHeight="1" spans="1:9">
      <c r="A51" s="26">
        <v>5</v>
      </c>
      <c r="B51" s="31" t="s">
        <v>148</v>
      </c>
      <c r="C51" s="32">
        <v>2</v>
      </c>
      <c r="D51" s="29">
        <v>6400</v>
      </c>
      <c r="E51" s="29" t="s">
        <v>968</v>
      </c>
      <c r="F51" s="40">
        <v>188</v>
      </c>
      <c r="G51" s="141">
        <f t="shared" si="1"/>
        <v>0.0045310445715449</v>
      </c>
      <c r="H51" s="29">
        <v>246</v>
      </c>
      <c r="I51" s="63"/>
    </row>
    <row r="52" s="1" customFormat="1" ht="28" customHeight="1" spans="1:9">
      <c r="A52" s="26">
        <v>6</v>
      </c>
      <c r="B52" s="31" t="s">
        <v>970</v>
      </c>
      <c r="C52" s="32"/>
      <c r="D52" s="32"/>
      <c r="E52" s="29" t="s">
        <v>968</v>
      </c>
      <c r="F52" s="40"/>
      <c r="G52" s="141">
        <f t="shared" si="1"/>
        <v>0</v>
      </c>
      <c r="H52" s="29"/>
      <c r="I52" s="63"/>
    </row>
    <row r="53" s="1" customFormat="1" ht="28" customHeight="1" spans="1:9">
      <c r="A53" s="26">
        <v>7</v>
      </c>
      <c r="B53" s="31" t="s">
        <v>971</v>
      </c>
      <c r="C53" s="29"/>
      <c r="D53" s="29"/>
      <c r="E53" s="29" t="s">
        <v>955</v>
      </c>
      <c r="F53" s="40"/>
      <c r="G53" s="141">
        <f t="shared" si="1"/>
        <v>0</v>
      </c>
      <c r="H53" s="29"/>
      <c r="I53" s="63"/>
    </row>
    <row r="54" s="1" customFormat="1" ht="28" customHeight="1" spans="1:9">
      <c r="A54" s="26">
        <v>8</v>
      </c>
      <c r="B54" s="31" t="s">
        <v>1046</v>
      </c>
      <c r="C54" s="29"/>
      <c r="D54" s="29"/>
      <c r="E54" s="276" t="s">
        <v>911</v>
      </c>
      <c r="F54" s="40"/>
      <c r="G54" s="141">
        <f t="shared" si="1"/>
        <v>0</v>
      </c>
      <c r="H54" s="29"/>
      <c r="I54" s="63"/>
    </row>
    <row r="55" s="1" customFormat="1" ht="28" customHeight="1" spans="1:9">
      <c r="A55" s="20" t="s">
        <v>974</v>
      </c>
      <c r="B55" s="28" t="s">
        <v>124</v>
      </c>
      <c r="C55" s="32">
        <f t="shared" ref="C55:H55" si="2">SUM(C56:C61)</f>
        <v>10</v>
      </c>
      <c r="D55" s="32">
        <f t="shared" si="2"/>
        <v>36</v>
      </c>
      <c r="E55" s="32">
        <f t="shared" si="2"/>
        <v>0</v>
      </c>
      <c r="F55" s="32">
        <f t="shared" si="2"/>
        <v>1406.9</v>
      </c>
      <c r="G55" s="141">
        <f t="shared" si="1"/>
        <v>0.0339081202537581</v>
      </c>
      <c r="H55" s="32">
        <f t="shared" si="2"/>
        <v>640</v>
      </c>
      <c r="I55" s="63"/>
    </row>
    <row r="56" s="1" customFormat="1" ht="28" customHeight="1" spans="1:9">
      <c r="A56" s="26">
        <v>1</v>
      </c>
      <c r="B56" s="31" t="s">
        <v>975</v>
      </c>
      <c r="C56" s="46"/>
      <c r="D56" s="46"/>
      <c r="E56" s="46" t="s">
        <v>976</v>
      </c>
      <c r="F56" s="50"/>
      <c r="G56" s="141">
        <f t="shared" si="1"/>
        <v>0</v>
      </c>
      <c r="H56" s="46"/>
      <c r="I56" s="63"/>
    </row>
    <row r="57" s="1" customFormat="1" ht="28" customHeight="1" spans="1:9">
      <c r="A57" s="26">
        <v>2</v>
      </c>
      <c r="B57" s="34" t="s">
        <v>110</v>
      </c>
      <c r="C57" s="46">
        <v>2</v>
      </c>
      <c r="D57" s="46">
        <v>2</v>
      </c>
      <c r="E57" s="46" t="s">
        <v>977</v>
      </c>
      <c r="F57" s="50">
        <v>28</v>
      </c>
      <c r="G57" s="141">
        <f t="shared" si="1"/>
        <v>0.00067483642554924</v>
      </c>
      <c r="H57" s="46">
        <v>340</v>
      </c>
      <c r="I57" s="63"/>
    </row>
    <row r="58" s="1" customFormat="1" ht="28" customHeight="1" spans="1:9">
      <c r="A58" s="26">
        <v>3</v>
      </c>
      <c r="B58" s="31" t="s">
        <v>978</v>
      </c>
      <c r="C58" s="29">
        <v>1</v>
      </c>
      <c r="D58" s="29">
        <v>27</v>
      </c>
      <c r="E58" s="29" t="s">
        <v>955</v>
      </c>
      <c r="F58" s="40">
        <v>18.9</v>
      </c>
      <c r="G58" s="141">
        <f t="shared" si="1"/>
        <v>0.000455514587245737</v>
      </c>
      <c r="H58" s="29">
        <v>27</v>
      </c>
      <c r="I58" s="63"/>
    </row>
    <row r="59" s="1" customFormat="1" ht="28" customHeight="1" spans="1:9">
      <c r="A59" s="26">
        <v>4</v>
      </c>
      <c r="B59" s="31" t="s">
        <v>979</v>
      </c>
      <c r="C59" s="46"/>
      <c r="D59" s="46"/>
      <c r="E59" s="46" t="s">
        <v>980</v>
      </c>
      <c r="F59" s="50"/>
      <c r="G59" s="141">
        <f t="shared" si="1"/>
        <v>0</v>
      </c>
      <c r="H59" s="46"/>
      <c r="I59" s="63"/>
    </row>
    <row r="60" s="1" customFormat="1" ht="28" customHeight="1" spans="1:9">
      <c r="A60" s="26">
        <v>5</v>
      </c>
      <c r="B60" s="31" t="s">
        <v>981</v>
      </c>
      <c r="C60" s="29"/>
      <c r="D60" s="29"/>
      <c r="E60" s="144" t="s">
        <v>982</v>
      </c>
      <c r="F60" s="40"/>
      <c r="G60" s="141">
        <f t="shared" si="1"/>
        <v>0</v>
      </c>
      <c r="H60" s="29"/>
      <c r="I60" s="63"/>
    </row>
    <row r="61" s="1" customFormat="1" ht="28" customHeight="1" spans="1:9">
      <c r="A61" s="26">
        <v>6</v>
      </c>
      <c r="B61" s="31" t="s">
        <v>983</v>
      </c>
      <c r="C61" s="32">
        <v>7</v>
      </c>
      <c r="D61" s="32">
        <v>7</v>
      </c>
      <c r="E61" s="32" t="s">
        <v>924</v>
      </c>
      <c r="F61" s="33">
        <v>1360</v>
      </c>
      <c r="G61" s="141">
        <f t="shared" si="1"/>
        <v>0.0327777692409631</v>
      </c>
      <c r="H61" s="32">
        <v>273</v>
      </c>
      <c r="I61" s="63"/>
    </row>
    <row r="62" s="1" customFormat="1" ht="28" customHeight="1" spans="1:9">
      <c r="A62" s="20" t="s">
        <v>984</v>
      </c>
      <c r="B62" s="28" t="s">
        <v>985</v>
      </c>
      <c r="C62" s="32">
        <f>SUM(C63:C64)</f>
        <v>4</v>
      </c>
      <c r="D62" s="32">
        <f>SUM(D63:D64)</f>
        <v>713</v>
      </c>
      <c r="E62" s="274" t="s">
        <v>911</v>
      </c>
      <c r="F62" s="32">
        <f>SUM(F63:F64)</f>
        <v>399.1</v>
      </c>
      <c r="G62" s="141">
        <f t="shared" si="1"/>
        <v>0.00961882919416792</v>
      </c>
      <c r="H62" s="32">
        <f>SUM(H63:H64)</f>
        <v>406</v>
      </c>
      <c r="I62" s="63"/>
    </row>
    <row r="63" s="1" customFormat="1" ht="28" customHeight="1" spans="1:9">
      <c r="A63" s="20">
        <v>1</v>
      </c>
      <c r="B63" s="31" t="s">
        <v>110</v>
      </c>
      <c r="C63" s="29">
        <v>3</v>
      </c>
      <c r="D63" s="29">
        <v>3</v>
      </c>
      <c r="E63" s="29" t="s">
        <v>952</v>
      </c>
      <c r="F63" s="40">
        <v>392</v>
      </c>
      <c r="G63" s="141">
        <f t="shared" si="1"/>
        <v>0.00944770995768936</v>
      </c>
      <c r="H63" s="29">
        <v>261</v>
      </c>
      <c r="I63" s="63"/>
    </row>
    <row r="64" s="1" customFormat="1" ht="28" customHeight="1" spans="1:9">
      <c r="A64" s="20">
        <v>2</v>
      </c>
      <c r="B64" s="31" t="s">
        <v>296</v>
      </c>
      <c r="C64" s="29">
        <v>1</v>
      </c>
      <c r="D64" s="29">
        <v>710</v>
      </c>
      <c r="E64" s="29" t="s">
        <v>986</v>
      </c>
      <c r="F64" s="40">
        <v>7.1</v>
      </c>
      <c r="G64" s="141">
        <f t="shared" si="1"/>
        <v>0.000171119236478557</v>
      </c>
      <c r="H64" s="29">
        <v>145</v>
      </c>
      <c r="I64" s="63"/>
    </row>
    <row r="65" s="1" customFormat="1" ht="28" customHeight="1" spans="1:9">
      <c r="A65" s="20" t="s">
        <v>1047</v>
      </c>
      <c r="B65" s="28" t="s">
        <v>1048</v>
      </c>
      <c r="C65" s="29">
        <f t="shared" ref="C65:H65" si="3">SUM(C66:C76)</f>
        <v>6</v>
      </c>
      <c r="D65" s="29">
        <f t="shared" si="3"/>
        <v>6</v>
      </c>
      <c r="E65" s="29">
        <f t="shared" si="3"/>
        <v>0</v>
      </c>
      <c r="F65" s="29">
        <f t="shared" si="3"/>
        <v>1685.3</v>
      </c>
      <c r="G65" s="29">
        <f t="shared" si="3"/>
        <v>0.0406179224277905</v>
      </c>
      <c r="H65" s="29">
        <f t="shared" si="3"/>
        <v>441</v>
      </c>
      <c r="I65" s="63"/>
    </row>
    <row r="66" s="2" customFormat="1" ht="28" customHeight="1" spans="1:9">
      <c r="A66" s="20">
        <v>1</v>
      </c>
      <c r="B66" s="31" t="s">
        <v>1049</v>
      </c>
      <c r="C66" s="29"/>
      <c r="D66" s="29"/>
      <c r="E66" s="44" t="s">
        <v>1012</v>
      </c>
      <c r="F66" s="40"/>
      <c r="G66" s="27"/>
      <c r="H66" s="29"/>
      <c r="I66" s="65"/>
    </row>
    <row r="67" s="1" customFormat="1" ht="28" customHeight="1" spans="1:9">
      <c r="A67" s="20">
        <v>2</v>
      </c>
      <c r="B67" s="31" t="s">
        <v>1050</v>
      </c>
      <c r="C67" s="29"/>
      <c r="D67" s="29"/>
      <c r="E67" s="44" t="s">
        <v>973</v>
      </c>
      <c r="F67" s="40"/>
      <c r="G67" s="27"/>
      <c r="H67" s="29"/>
      <c r="I67" s="64"/>
    </row>
    <row r="68" s="1" customFormat="1" ht="28" customHeight="1" spans="1:9">
      <c r="A68" s="20">
        <v>3</v>
      </c>
      <c r="B68" s="45" t="s">
        <v>1051</v>
      </c>
      <c r="C68" s="29"/>
      <c r="D68" s="29"/>
      <c r="E68" s="44" t="s">
        <v>973</v>
      </c>
      <c r="F68" s="40"/>
      <c r="G68" s="27"/>
      <c r="H68" s="29"/>
      <c r="I68" s="63"/>
    </row>
    <row r="69" s="1" customFormat="1" ht="28" customHeight="1" spans="1:9">
      <c r="A69" s="20">
        <v>4</v>
      </c>
      <c r="B69" s="45" t="s">
        <v>1031</v>
      </c>
      <c r="C69" s="29"/>
      <c r="D69" s="29"/>
      <c r="E69" s="44" t="s">
        <v>1020</v>
      </c>
      <c r="F69" s="40"/>
      <c r="G69" s="27"/>
      <c r="H69" s="29"/>
      <c r="I69" s="63"/>
    </row>
    <row r="70" s="1" customFormat="1" ht="28" customHeight="1" spans="1:9">
      <c r="A70" s="20">
        <v>5</v>
      </c>
      <c r="B70" s="45" t="s">
        <v>1004</v>
      </c>
      <c r="C70" s="29"/>
      <c r="D70" s="29"/>
      <c r="E70" s="44" t="s">
        <v>1012</v>
      </c>
      <c r="F70" s="40"/>
      <c r="G70" s="27"/>
      <c r="H70" s="29"/>
      <c r="I70" s="61"/>
    </row>
    <row r="71" s="1" customFormat="1" ht="28" customHeight="1" spans="1:9">
      <c r="A71" s="20">
        <v>6</v>
      </c>
      <c r="B71" s="45" t="s">
        <v>1052</v>
      </c>
      <c r="C71" s="29"/>
      <c r="D71" s="29"/>
      <c r="E71" s="44" t="s">
        <v>1012</v>
      </c>
      <c r="F71" s="40"/>
      <c r="G71" s="27"/>
      <c r="H71" s="29"/>
      <c r="I71" s="63"/>
    </row>
    <row r="72" s="1" customFormat="1" ht="28" customHeight="1" spans="1:9">
      <c r="A72" s="20">
        <v>7</v>
      </c>
      <c r="B72" s="45" t="s">
        <v>1053</v>
      </c>
      <c r="C72" s="29"/>
      <c r="D72" s="29"/>
      <c r="E72" s="44" t="s">
        <v>1012</v>
      </c>
      <c r="F72" s="40"/>
      <c r="G72" s="27"/>
      <c r="H72" s="29"/>
      <c r="I72" s="63"/>
    </row>
    <row r="73" s="1" customFormat="1" ht="28" customHeight="1" spans="1:9">
      <c r="A73" s="20">
        <v>8</v>
      </c>
      <c r="B73" s="45" t="s">
        <v>1054</v>
      </c>
      <c r="C73" s="29"/>
      <c r="D73" s="29"/>
      <c r="E73" s="44" t="s">
        <v>1012</v>
      </c>
      <c r="F73" s="40"/>
      <c r="G73" s="27"/>
      <c r="H73" s="29"/>
      <c r="I73" s="61"/>
    </row>
    <row r="74" s="1" customFormat="1" ht="28" customHeight="1" spans="1:9">
      <c r="A74" s="20">
        <v>9</v>
      </c>
      <c r="B74" s="45" t="s">
        <v>1055</v>
      </c>
      <c r="C74" s="29"/>
      <c r="D74" s="29"/>
      <c r="E74" s="44" t="s">
        <v>973</v>
      </c>
      <c r="F74" s="40"/>
      <c r="G74" s="27"/>
      <c r="H74" s="29"/>
      <c r="I74" s="61"/>
    </row>
    <row r="75" s="1" customFormat="1" ht="28" customHeight="1" spans="1:9">
      <c r="A75" s="20">
        <v>10</v>
      </c>
      <c r="B75" s="45" t="s">
        <v>1056</v>
      </c>
      <c r="C75" s="29"/>
      <c r="D75" s="29"/>
      <c r="E75" s="44" t="s">
        <v>973</v>
      </c>
      <c r="F75" s="40"/>
      <c r="G75" s="27"/>
      <c r="H75" s="29"/>
      <c r="I75" s="61"/>
    </row>
    <row r="76" s="2" customFormat="1" ht="28" customHeight="1" spans="1:9">
      <c r="A76" s="20">
        <v>11</v>
      </c>
      <c r="B76" s="45" t="s">
        <v>219</v>
      </c>
      <c r="C76" s="38">
        <v>6</v>
      </c>
      <c r="D76" s="51">
        <v>6</v>
      </c>
      <c r="E76" s="38" t="s">
        <v>937</v>
      </c>
      <c r="F76" s="39">
        <v>1685.3</v>
      </c>
      <c r="G76" s="141">
        <f>F76/$F$5</f>
        <v>0.0406179224277905</v>
      </c>
      <c r="H76" s="38">
        <v>441</v>
      </c>
      <c r="I76" s="63"/>
    </row>
    <row r="77" s="1" customFormat="1" ht="28" customHeight="1" spans="1:9">
      <c r="A77" s="20" t="s">
        <v>1057</v>
      </c>
      <c r="B77" s="28" t="s">
        <v>1058</v>
      </c>
      <c r="C77" s="29"/>
      <c r="D77" s="29"/>
      <c r="E77" s="276" t="s">
        <v>1045</v>
      </c>
      <c r="F77" s="40"/>
      <c r="G77" s="27"/>
      <c r="H77" s="29"/>
      <c r="I77" s="63"/>
    </row>
    <row r="78" s="2" customFormat="1" ht="28" customHeight="1" spans="1:9">
      <c r="A78" s="20">
        <v>1</v>
      </c>
      <c r="B78" s="31" t="s">
        <v>1059</v>
      </c>
      <c r="C78" s="29"/>
      <c r="D78" s="29"/>
      <c r="E78" s="146" t="s">
        <v>1012</v>
      </c>
      <c r="F78" s="40"/>
      <c r="G78" s="27"/>
      <c r="H78" s="29"/>
      <c r="I78" s="65"/>
    </row>
    <row r="79" s="2" customFormat="1" ht="28" customHeight="1" spans="1:9">
      <c r="A79" s="20">
        <v>2</v>
      </c>
      <c r="B79" s="31" t="s">
        <v>1060</v>
      </c>
      <c r="C79" s="29"/>
      <c r="D79" s="29"/>
      <c r="E79" s="29"/>
      <c r="F79" s="40"/>
      <c r="G79" s="27"/>
      <c r="H79" s="29"/>
      <c r="I79" s="65"/>
    </row>
    <row r="80" s="1" customFormat="1" ht="28" customHeight="1" spans="1:9">
      <c r="A80" s="20">
        <v>3</v>
      </c>
      <c r="B80" s="31" t="s">
        <v>1061</v>
      </c>
      <c r="C80" s="29"/>
      <c r="D80" s="29"/>
      <c r="E80" s="146" t="s">
        <v>1012</v>
      </c>
      <c r="F80" s="40"/>
      <c r="G80" s="27"/>
      <c r="H80" s="29"/>
      <c r="I80" s="65"/>
    </row>
    <row r="81" s="3" customFormat="1" ht="28" customHeight="1" spans="1:9">
      <c r="A81" s="20">
        <v>4</v>
      </c>
      <c r="B81" s="31" t="s">
        <v>1062</v>
      </c>
      <c r="C81" s="29"/>
      <c r="D81" s="29"/>
      <c r="E81" s="146" t="s">
        <v>1020</v>
      </c>
      <c r="F81" s="40"/>
      <c r="G81" s="27"/>
      <c r="H81" s="29"/>
      <c r="I81" s="63"/>
    </row>
    <row r="82" s="3" customFormat="1" ht="28" customHeight="1" spans="1:9">
      <c r="A82" s="20">
        <v>5</v>
      </c>
      <c r="B82" s="31" t="s">
        <v>1063</v>
      </c>
      <c r="C82" s="29"/>
      <c r="D82" s="29"/>
      <c r="E82" s="146" t="s">
        <v>1012</v>
      </c>
      <c r="F82" s="40"/>
      <c r="G82" s="27"/>
      <c r="H82" s="29"/>
      <c r="I82" s="63"/>
    </row>
    <row r="83" s="3" customFormat="1" ht="28" customHeight="1" spans="1:9">
      <c r="A83" s="20" t="s">
        <v>987</v>
      </c>
      <c r="B83" s="28" t="s">
        <v>220</v>
      </c>
      <c r="C83" s="32"/>
      <c r="D83" s="32"/>
      <c r="E83" s="274" t="s">
        <v>911</v>
      </c>
      <c r="F83" s="32"/>
      <c r="G83" s="141"/>
      <c r="H83" s="32"/>
      <c r="I83" s="63"/>
    </row>
    <row r="84" s="3" customFormat="1" ht="28" customHeight="1" spans="1:9">
      <c r="A84" s="26">
        <v>1</v>
      </c>
      <c r="B84" s="37" t="s">
        <v>988</v>
      </c>
      <c r="C84" s="38"/>
      <c r="D84" s="51"/>
      <c r="E84" s="38" t="s">
        <v>937</v>
      </c>
      <c r="F84" s="39"/>
      <c r="G84" s="141"/>
      <c r="H84" s="38"/>
      <c r="I84" s="63"/>
    </row>
    <row r="85" s="3" customFormat="1" ht="28" customHeight="1" spans="1:9">
      <c r="A85" s="20" t="s">
        <v>989</v>
      </c>
      <c r="B85" s="28" t="s">
        <v>814</v>
      </c>
      <c r="C85" s="32"/>
      <c r="D85" s="32"/>
      <c r="E85" s="274" t="s">
        <v>911</v>
      </c>
      <c r="F85" s="32"/>
      <c r="G85" s="141"/>
      <c r="H85" s="32"/>
      <c r="I85" s="63"/>
    </row>
    <row r="86" s="3" customFormat="1" ht="28" customHeight="1" spans="1:9">
      <c r="A86" s="26">
        <v>1</v>
      </c>
      <c r="B86" s="31" t="s">
        <v>990</v>
      </c>
      <c r="C86" s="32"/>
      <c r="D86" s="32"/>
      <c r="E86" s="29" t="s">
        <v>964</v>
      </c>
      <c r="F86" s="40"/>
      <c r="G86" s="141"/>
      <c r="H86" s="29"/>
      <c r="I86" s="63"/>
    </row>
    <row r="87" s="3" customFormat="1" ht="28" customHeight="1" spans="1:9">
      <c r="A87" s="26">
        <v>2</v>
      </c>
      <c r="B87" s="31" t="s">
        <v>991</v>
      </c>
      <c r="C87" s="29"/>
      <c r="D87" s="29"/>
      <c r="E87" s="144" t="s">
        <v>992</v>
      </c>
      <c r="F87" s="40"/>
      <c r="G87" s="141">
        <f>F87/$F$5</f>
        <v>0</v>
      </c>
      <c r="H87" s="29"/>
      <c r="I87" s="63"/>
    </row>
    <row r="88" s="3" customFormat="1" ht="28" customHeight="1" spans="1:9">
      <c r="A88" s="20" t="s">
        <v>993</v>
      </c>
      <c r="B88" s="28" t="s">
        <v>178</v>
      </c>
      <c r="C88" s="26">
        <f>C89</f>
        <v>2</v>
      </c>
      <c r="D88" s="26">
        <f>D89</f>
        <v>434</v>
      </c>
      <c r="E88" s="272" t="s">
        <v>911</v>
      </c>
      <c r="F88" s="26">
        <f>F89</f>
        <v>100.86</v>
      </c>
      <c r="G88" s="141">
        <f>F88/$F$5</f>
        <v>0.00243085721003201</v>
      </c>
      <c r="H88" s="26">
        <f>H89</f>
        <v>434</v>
      </c>
      <c r="I88" s="63"/>
    </row>
    <row r="89" s="3" customFormat="1" ht="28" customHeight="1" spans="1:9">
      <c r="A89" s="26">
        <v>1</v>
      </c>
      <c r="B89" s="34" t="s">
        <v>234</v>
      </c>
      <c r="C89" s="32">
        <v>2</v>
      </c>
      <c r="D89" s="32">
        <v>434</v>
      </c>
      <c r="E89" s="32" t="s">
        <v>994</v>
      </c>
      <c r="F89" s="33">
        <v>100.86</v>
      </c>
      <c r="G89" s="141">
        <f>F89/$F$5</f>
        <v>0.00243085721003201</v>
      </c>
      <c r="H89" s="32">
        <v>434</v>
      </c>
      <c r="I89" s="63"/>
    </row>
    <row r="90" s="3" customFormat="1" ht="28" customHeight="1" spans="1:9">
      <c r="A90" s="26">
        <v>2</v>
      </c>
      <c r="B90" s="34" t="s">
        <v>995</v>
      </c>
      <c r="C90" s="46"/>
      <c r="D90" s="46"/>
      <c r="E90" s="46" t="s">
        <v>996</v>
      </c>
      <c r="F90" s="50"/>
      <c r="G90" s="141">
        <f t="shared" ref="G90:G124" si="4">F90/$F$5</f>
        <v>0</v>
      </c>
      <c r="H90" s="46"/>
      <c r="I90" s="63"/>
    </row>
    <row r="91" s="1" customFormat="1" ht="28" customHeight="1" spans="1:9">
      <c r="A91" s="20" t="s">
        <v>997</v>
      </c>
      <c r="B91" s="28" t="s">
        <v>768</v>
      </c>
      <c r="C91" s="26">
        <f>C92</f>
        <v>2</v>
      </c>
      <c r="D91" s="26">
        <f>D92</f>
        <v>40000</v>
      </c>
      <c r="E91" s="272" t="s">
        <v>911</v>
      </c>
      <c r="F91" s="26">
        <f>F92</f>
        <v>95</v>
      </c>
      <c r="G91" s="141">
        <f t="shared" si="4"/>
        <v>0.00228962358668492</v>
      </c>
      <c r="H91" s="26">
        <f>H92</f>
        <v>482</v>
      </c>
      <c r="I91" s="154"/>
    </row>
    <row r="92" s="1" customFormat="1" ht="28" customHeight="1" spans="1:9">
      <c r="A92" s="20">
        <v>1</v>
      </c>
      <c r="B92" s="31" t="s">
        <v>781</v>
      </c>
      <c r="C92" s="26">
        <v>2</v>
      </c>
      <c r="D92" s="26">
        <v>40000</v>
      </c>
      <c r="E92" s="29" t="s">
        <v>933</v>
      </c>
      <c r="F92" s="30">
        <v>95</v>
      </c>
      <c r="G92" s="141">
        <f t="shared" si="4"/>
        <v>0.00228962358668492</v>
      </c>
      <c r="H92" s="26">
        <v>482</v>
      </c>
      <c r="I92" s="154"/>
    </row>
    <row r="93" s="1" customFormat="1" ht="28" customHeight="1" spans="1:9">
      <c r="A93" s="20">
        <v>2</v>
      </c>
      <c r="B93" s="31" t="s">
        <v>999</v>
      </c>
      <c r="C93" s="26"/>
      <c r="D93" s="26"/>
      <c r="E93" s="29" t="s">
        <v>1000</v>
      </c>
      <c r="F93" s="30"/>
      <c r="G93" s="141">
        <f t="shared" si="4"/>
        <v>0</v>
      </c>
      <c r="H93" s="26"/>
      <c r="I93" s="4"/>
    </row>
    <row r="94" s="1" customFormat="1" ht="28" customHeight="1" spans="1:9">
      <c r="A94" s="20">
        <v>3</v>
      </c>
      <c r="B94" s="31" t="s">
        <v>1001</v>
      </c>
      <c r="C94" s="32"/>
      <c r="D94" s="32"/>
      <c r="E94" s="29" t="s">
        <v>1002</v>
      </c>
      <c r="F94" s="33"/>
      <c r="G94" s="141">
        <f t="shared" si="4"/>
        <v>0</v>
      </c>
      <c r="H94" s="32"/>
      <c r="I94" s="4"/>
    </row>
    <row r="95" s="1" customFormat="1" ht="28" customHeight="1" spans="1:9">
      <c r="A95" s="20" t="s">
        <v>1003</v>
      </c>
      <c r="B95" s="28" t="s">
        <v>35</v>
      </c>
      <c r="C95" s="32">
        <f>SUM(C96:C124)</f>
        <v>80</v>
      </c>
      <c r="D95" s="32">
        <f>SUM(D96:D124)</f>
        <v>7541</v>
      </c>
      <c r="E95" s="274" t="s">
        <v>911</v>
      </c>
      <c r="F95" s="32">
        <f>SUM(F96:F124)</f>
        <v>10658.708</v>
      </c>
      <c r="G95" s="141">
        <f t="shared" si="4"/>
        <v>0.256888728846182</v>
      </c>
      <c r="H95" s="32">
        <f>SUM(H96:H124)</f>
        <v>6607</v>
      </c>
      <c r="I95" s="4"/>
    </row>
    <row r="96" s="1" customFormat="1" ht="28" customHeight="1" spans="1:9">
      <c r="A96" s="26">
        <v>1</v>
      </c>
      <c r="B96" s="31" t="s">
        <v>1004</v>
      </c>
      <c r="C96" s="38"/>
      <c r="D96" s="51"/>
      <c r="E96" s="38" t="s">
        <v>962</v>
      </c>
      <c r="F96" s="39"/>
      <c r="G96" s="141">
        <f t="shared" si="4"/>
        <v>0</v>
      </c>
      <c r="H96" s="38"/>
      <c r="I96" s="4"/>
    </row>
    <row r="97" s="1" customFormat="1" ht="28" customHeight="1" spans="1:9">
      <c r="A97" s="26">
        <v>2</v>
      </c>
      <c r="B97" s="31" t="s">
        <v>1064</v>
      </c>
      <c r="C97" s="51">
        <v>15</v>
      </c>
      <c r="D97" s="51">
        <v>15</v>
      </c>
      <c r="E97" s="38" t="s">
        <v>937</v>
      </c>
      <c r="F97" s="53">
        <v>2000.62</v>
      </c>
      <c r="G97" s="141">
        <f t="shared" si="4"/>
        <v>0.0482175446315115</v>
      </c>
      <c r="H97" s="51">
        <v>928</v>
      </c>
      <c r="I97" s="4"/>
    </row>
    <row r="98" s="1" customFormat="1" ht="28" customHeight="1" spans="1:9">
      <c r="A98" s="26">
        <v>3</v>
      </c>
      <c r="B98" s="37" t="s">
        <v>1006</v>
      </c>
      <c r="C98" s="51"/>
      <c r="D98" s="51"/>
      <c r="E98" s="38" t="s">
        <v>937</v>
      </c>
      <c r="F98" s="53"/>
      <c r="G98" s="141">
        <f t="shared" si="4"/>
        <v>0</v>
      </c>
      <c r="H98" s="51"/>
      <c r="I98" s="4"/>
    </row>
    <row r="99" s="1" customFormat="1" ht="28" customHeight="1" spans="1:9">
      <c r="A99" s="26">
        <v>6</v>
      </c>
      <c r="B99" s="37" t="s">
        <v>181</v>
      </c>
      <c r="C99" s="38">
        <v>1</v>
      </c>
      <c r="D99" s="38">
        <v>1</v>
      </c>
      <c r="E99" s="38" t="s">
        <v>939</v>
      </c>
      <c r="F99" s="39">
        <v>35</v>
      </c>
      <c r="G99" s="141">
        <f t="shared" si="4"/>
        <v>0.00084354553193655</v>
      </c>
      <c r="H99" s="38">
        <v>10</v>
      </c>
      <c r="I99" s="4"/>
    </row>
    <row r="100" s="1" customFormat="1" ht="28" customHeight="1" spans="1:9">
      <c r="A100" s="26">
        <v>7</v>
      </c>
      <c r="B100" s="37" t="s">
        <v>1007</v>
      </c>
      <c r="C100" s="38"/>
      <c r="D100" s="38"/>
      <c r="E100" s="38" t="s">
        <v>937</v>
      </c>
      <c r="F100" s="39"/>
      <c r="G100" s="141">
        <f t="shared" si="4"/>
        <v>0</v>
      </c>
      <c r="H100" s="38"/>
      <c r="I100" s="4"/>
    </row>
    <row r="101" s="1" customFormat="1" ht="28" customHeight="1" spans="1:9">
      <c r="A101" s="26">
        <v>8</v>
      </c>
      <c r="B101" s="147" t="s">
        <v>1008</v>
      </c>
      <c r="C101" s="46"/>
      <c r="D101" s="46"/>
      <c r="E101" s="46" t="s">
        <v>980</v>
      </c>
      <c r="F101" s="50"/>
      <c r="G101" s="141">
        <f t="shared" si="4"/>
        <v>0</v>
      </c>
      <c r="H101" s="46"/>
      <c r="I101" s="4"/>
    </row>
    <row r="102" s="1" customFormat="1" ht="28" customHeight="1" spans="1:9">
      <c r="A102" s="26">
        <v>9</v>
      </c>
      <c r="B102" s="147" t="s">
        <v>1009</v>
      </c>
      <c r="C102" s="46"/>
      <c r="D102" s="46"/>
      <c r="E102" s="48" t="s">
        <v>1010</v>
      </c>
      <c r="F102" s="50"/>
      <c r="G102" s="141">
        <f t="shared" si="4"/>
        <v>0</v>
      </c>
      <c r="H102" s="46"/>
      <c r="I102" s="4"/>
    </row>
    <row r="103" s="1" customFormat="1" ht="28" customHeight="1" spans="1:9">
      <c r="A103" s="26">
        <v>10</v>
      </c>
      <c r="B103" s="147" t="s">
        <v>1011</v>
      </c>
      <c r="C103" s="46"/>
      <c r="D103" s="46"/>
      <c r="E103" s="48" t="s">
        <v>1012</v>
      </c>
      <c r="F103" s="50"/>
      <c r="G103" s="141">
        <f t="shared" si="4"/>
        <v>0</v>
      </c>
      <c r="H103" s="46"/>
      <c r="I103" s="4"/>
    </row>
    <row r="104" s="1" customFormat="1" ht="28" customHeight="1" spans="1:9">
      <c r="A104" s="26">
        <v>11</v>
      </c>
      <c r="B104" s="147" t="s">
        <v>1013</v>
      </c>
      <c r="C104" s="46"/>
      <c r="D104" s="46"/>
      <c r="E104" s="48" t="s">
        <v>1012</v>
      </c>
      <c r="F104" s="50"/>
      <c r="G104" s="141">
        <f t="shared" si="4"/>
        <v>0</v>
      </c>
      <c r="H104" s="46"/>
      <c r="I104" s="4"/>
    </row>
    <row r="105" s="1" customFormat="1" ht="28" customHeight="1" spans="1:9">
      <c r="A105" s="26">
        <v>12</v>
      </c>
      <c r="B105" s="147" t="s">
        <v>672</v>
      </c>
      <c r="C105" s="46"/>
      <c r="D105" s="46"/>
      <c r="E105" s="48" t="s">
        <v>973</v>
      </c>
      <c r="F105" s="50"/>
      <c r="G105" s="141">
        <f t="shared" si="4"/>
        <v>0</v>
      </c>
      <c r="H105" s="46"/>
      <c r="I105" s="4"/>
    </row>
    <row r="106" s="1" customFormat="1" ht="28" customHeight="1" spans="1:9">
      <c r="A106" s="26">
        <v>13</v>
      </c>
      <c r="B106" s="147" t="s">
        <v>1014</v>
      </c>
      <c r="C106" s="46"/>
      <c r="D106" s="46"/>
      <c r="E106" s="48" t="s">
        <v>1010</v>
      </c>
      <c r="F106" s="50"/>
      <c r="G106" s="141">
        <f t="shared" si="4"/>
        <v>0</v>
      </c>
      <c r="H106" s="46"/>
      <c r="I106" s="4"/>
    </row>
    <row r="107" ht="25.5" spans="1:8">
      <c r="A107" s="26">
        <v>14</v>
      </c>
      <c r="B107" s="148" t="s">
        <v>1015</v>
      </c>
      <c r="C107" s="35">
        <v>24</v>
      </c>
      <c r="D107" s="35">
        <v>24</v>
      </c>
      <c r="E107" s="149" t="s">
        <v>1016</v>
      </c>
      <c r="F107" s="36">
        <v>2817.118</v>
      </c>
      <c r="G107" s="141">
        <f t="shared" si="4"/>
        <v>0.0678962086239437</v>
      </c>
      <c r="H107" s="35">
        <v>2626</v>
      </c>
    </row>
    <row r="108" ht="13.5" spans="1:8">
      <c r="A108" s="26">
        <v>15</v>
      </c>
      <c r="B108" s="34" t="s">
        <v>1017</v>
      </c>
      <c r="C108" s="35"/>
      <c r="D108" s="35"/>
      <c r="E108" s="150" t="s">
        <v>1018</v>
      </c>
      <c r="F108" s="36"/>
      <c r="G108" s="141">
        <f t="shared" si="4"/>
        <v>0</v>
      </c>
      <c r="H108" s="35"/>
    </row>
    <row r="109" ht="13.5" spans="1:8">
      <c r="A109" s="26">
        <v>16</v>
      </c>
      <c r="B109" s="34" t="s">
        <v>1019</v>
      </c>
      <c r="C109" s="29"/>
      <c r="D109" s="29"/>
      <c r="E109" s="44" t="s">
        <v>1020</v>
      </c>
      <c r="F109" s="40"/>
      <c r="G109" s="141">
        <f t="shared" si="4"/>
        <v>0</v>
      </c>
      <c r="H109" s="29"/>
    </row>
    <row r="110" ht="13.5" spans="1:8">
      <c r="A110" s="26">
        <v>17</v>
      </c>
      <c r="B110" s="31" t="s">
        <v>1021</v>
      </c>
      <c r="C110" s="29"/>
      <c r="D110" s="29"/>
      <c r="E110" s="44" t="s">
        <v>973</v>
      </c>
      <c r="F110" s="40"/>
      <c r="G110" s="141">
        <f t="shared" si="4"/>
        <v>0</v>
      </c>
      <c r="H110" s="29"/>
    </row>
    <row r="111" ht="13.5" spans="1:8">
      <c r="A111" s="26">
        <v>18</v>
      </c>
      <c r="B111" s="151" t="s">
        <v>1022</v>
      </c>
      <c r="C111" s="29">
        <v>2</v>
      </c>
      <c r="D111" s="29">
        <v>2</v>
      </c>
      <c r="E111" s="44" t="s">
        <v>973</v>
      </c>
      <c r="F111" s="40">
        <v>35</v>
      </c>
      <c r="G111" s="141">
        <f t="shared" si="4"/>
        <v>0.00084354553193655</v>
      </c>
      <c r="H111" s="29">
        <v>70</v>
      </c>
    </row>
    <row r="112" ht="13.5" spans="1:8">
      <c r="A112" s="26">
        <v>19</v>
      </c>
      <c r="B112" s="151" t="s">
        <v>1023</v>
      </c>
      <c r="C112" s="29">
        <v>18</v>
      </c>
      <c r="D112" s="29">
        <v>18</v>
      </c>
      <c r="E112" s="44" t="s">
        <v>973</v>
      </c>
      <c r="F112" s="40">
        <v>2876.01</v>
      </c>
      <c r="G112" s="141">
        <f t="shared" si="4"/>
        <v>0.0693155824372811</v>
      </c>
      <c r="H112" s="29">
        <v>2426</v>
      </c>
    </row>
    <row r="113" ht="13.5" spans="1:8">
      <c r="A113" s="26">
        <v>20</v>
      </c>
      <c r="B113" s="45" t="s">
        <v>292</v>
      </c>
      <c r="C113" s="38">
        <v>15</v>
      </c>
      <c r="D113" s="38">
        <v>7476</v>
      </c>
      <c r="E113" s="152" t="s">
        <v>1024</v>
      </c>
      <c r="F113" s="39">
        <v>1992.86</v>
      </c>
      <c r="G113" s="141">
        <f t="shared" si="4"/>
        <v>0.0480305185364307</v>
      </c>
      <c r="H113" s="38">
        <v>427</v>
      </c>
    </row>
    <row r="114" ht="13.5" spans="1:8">
      <c r="A114" s="26">
        <v>21</v>
      </c>
      <c r="B114" s="45" t="s">
        <v>61</v>
      </c>
      <c r="C114" s="38"/>
      <c r="D114" s="38"/>
      <c r="E114" s="152" t="s">
        <v>1012</v>
      </c>
      <c r="F114" s="39"/>
      <c r="G114" s="141">
        <f t="shared" si="4"/>
        <v>0</v>
      </c>
      <c r="H114" s="38"/>
    </row>
    <row r="115" ht="13.5" spans="1:8">
      <c r="A115" s="26">
        <v>22</v>
      </c>
      <c r="B115" s="45" t="s">
        <v>281</v>
      </c>
      <c r="C115" s="38">
        <v>5</v>
      </c>
      <c r="D115" s="38">
        <v>5</v>
      </c>
      <c r="E115" s="152" t="s">
        <v>1012</v>
      </c>
      <c r="F115" s="39">
        <v>902.1</v>
      </c>
      <c r="G115" s="141">
        <f t="shared" si="4"/>
        <v>0.0217417835531418</v>
      </c>
      <c r="H115" s="38">
        <v>120</v>
      </c>
    </row>
    <row r="116" ht="13.5" spans="1:8">
      <c r="A116" s="26">
        <v>23</v>
      </c>
      <c r="B116" s="45" t="s">
        <v>1025</v>
      </c>
      <c r="C116" s="29"/>
      <c r="D116" s="29"/>
      <c r="E116" s="44" t="s">
        <v>1018</v>
      </c>
      <c r="F116" s="40"/>
      <c r="G116" s="141">
        <f t="shared" si="4"/>
        <v>0</v>
      </c>
      <c r="H116" s="29"/>
    </row>
    <row r="117" ht="13.5" spans="1:8">
      <c r="A117" s="26">
        <v>24</v>
      </c>
      <c r="B117" s="45" t="s">
        <v>1026</v>
      </c>
      <c r="C117" s="29"/>
      <c r="D117" s="29"/>
      <c r="E117" s="44" t="s">
        <v>1012</v>
      </c>
      <c r="F117" s="40"/>
      <c r="G117" s="141">
        <f t="shared" si="4"/>
        <v>0</v>
      </c>
      <c r="H117" s="29"/>
    </row>
    <row r="118" ht="13.5" spans="1:8">
      <c r="A118" s="26">
        <v>25</v>
      </c>
      <c r="B118" s="45" t="s">
        <v>1027</v>
      </c>
      <c r="C118" s="46"/>
      <c r="D118" s="47"/>
      <c r="E118" s="153" t="s">
        <v>1018</v>
      </c>
      <c r="F118" s="49"/>
      <c r="G118" s="141">
        <f t="shared" si="4"/>
        <v>0</v>
      </c>
      <c r="H118" s="47"/>
    </row>
    <row r="119" ht="13.5" spans="1:8">
      <c r="A119" s="26">
        <v>30</v>
      </c>
      <c r="B119" s="45" t="s">
        <v>1029</v>
      </c>
      <c r="C119" s="29"/>
      <c r="D119" s="29"/>
      <c r="E119" s="89" t="s">
        <v>1018</v>
      </c>
      <c r="F119" s="40"/>
      <c r="G119" s="141">
        <f t="shared" si="4"/>
        <v>0</v>
      </c>
      <c r="H119" s="29"/>
    </row>
    <row r="120" ht="13.5" spans="1:8">
      <c r="A120" s="26">
        <v>31</v>
      </c>
      <c r="B120" s="45" t="s">
        <v>1030</v>
      </c>
      <c r="C120" s="29"/>
      <c r="D120" s="29"/>
      <c r="E120" s="89" t="s">
        <v>1024</v>
      </c>
      <c r="F120" s="40"/>
      <c r="G120" s="141">
        <f t="shared" si="4"/>
        <v>0</v>
      </c>
      <c r="H120" s="29"/>
    </row>
    <row r="121" ht="13.5" spans="1:8">
      <c r="A121" s="26">
        <v>32</v>
      </c>
      <c r="B121" s="45" t="s">
        <v>1031</v>
      </c>
      <c r="C121" s="29"/>
      <c r="D121" s="29"/>
      <c r="E121" s="89" t="s">
        <v>1032</v>
      </c>
      <c r="F121" s="40"/>
      <c r="G121" s="141">
        <f t="shared" si="4"/>
        <v>0</v>
      </c>
      <c r="H121" s="29"/>
    </row>
    <row r="122" ht="13.5" spans="1:8">
      <c r="A122" s="26">
        <v>33</v>
      </c>
      <c r="B122" s="45" t="s">
        <v>1033</v>
      </c>
      <c r="C122" s="35"/>
      <c r="D122" s="35"/>
      <c r="E122" s="150" t="s">
        <v>1034</v>
      </c>
      <c r="F122" s="36"/>
      <c r="G122" s="141">
        <f t="shared" si="4"/>
        <v>0</v>
      </c>
      <c r="H122" s="35"/>
    </row>
    <row r="123" ht="13.5" spans="1:8">
      <c r="A123" s="26">
        <v>34</v>
      </c>
      <c r="B123" s="45" t="s">
        <v>1035</v>
      </c>
      <c r="C123" s="29"/>
      <c r="D123" s="29"/>
      <c r="E123" s="44" t="s">
        <v>973</v>
      </c>
      <c r="F123" s="40"/>
      <c r="G123" s="141">
        <f t="shared" si="4"/>
        <v>0</v>
      </c>
      <c r="H123" s="29"/>
    </row>
    <row r="124" ht="13.5" spans="1:8">
      <c r="A124" s="26">
        <v>35</v>
      </c>
      <c r="B124" s="45" t="s">
        <v>1065</v>
      </c>
      <c r="C124" s="29"/>
      <c r="D124" s="29"/>
      <c r="E124" s="44" t="s">
        <v>973</v>
      </c>
      <c r="F124" s="40"/>
      <c r="G124" s="141">
        <f t="shared" si="4"/>
        <v>0</v>
      </c>
      <c r="H124" s="29"/>
    </row>
  </sheetData>
  <mergeCells count="9">
    <mergeCell ref="A1:I1"/>
    <mergeCell ref="F2:I2"/>
    <mergeCell ref="D3:E3"/>
    <mergeCell ref="F3:G3"/>
    <mergeCell ref="A5:B5"/>
    <mergeCell ref="A3:A4"/>
    <mergeCell ref="B3:B4"/>
    <mergeCell ref="C3:C4"/>
    <mergeCell ref="H3:H4"/>
  </mergeCells>
  <pageMargins left="0.751388888888889" right="0.751388888888889" top="0.314583333333333" bottom="0.314583333333333" header="0.196527777777778" footer="0.196527777777778"/>
  <pageSetup paperSize="9" orientation="portrait" horizontalDpi="600"/>
  <headerFooter/>
  <ignoredErrors>
    <ignoredError sqref="E5:H5 C65:H65" emptyCellReference="1"/>
    <ignoredError sqref="G8:G52" formula="1" emptyCellReference="1"/>
    <ignoredError sqref="G7 G87:G124 G53:G64"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selection activeCell="O15" sqref="O15"/>
    </sheetView>
  </sheetViews>
  <sheetFormatPr defaultColWidth="9" defaultRowHeight="36" customHeight="1"/>
  <cols>
    <col min="1" max="1" width="7.375" style="122" customWidth="1"/>
    <col min="2" max="6" width="12.5" style="122" customWidth="1"/>
    <col min="7" max="9" width="12.5" style="122" hidden="1" customWidth="1"/>
    <col min="10" max="10" width="12.5" style="122" customWidth="1"/>
    <col min="11" max="260" width="14.625" style="122" customWidth="1"/>
    <col min="261" max="16384" width="9" style="122"/>
  </cols>
  <sheetData>
    <row r="1" s="122" customFormat="1" customHeight="1" spans="1:10">
      <c r="A1" s="124" t="s">
        <v>1037</v>
      </c>
      <c r="B1" s="124"/>
      <c r="C1" s="124"/>
      <c r="D1" s="124"/>
      <c r="E1" s="124"/>
      <c r="F1" s="124"/>
      <c r="G1" s="124"/>
      <c r="H1" s="124"/>
      <c r="I1" s="124"/>
      <c r="J1" s="124"/>
    </row>
    <row r="2" s="122" customFormat="1" ht="18" customHeight="1" spans="1:10">
      <c r="A2" s="125"/>
      <c r="B2" s="125"/>
      <c r="C2" s="125"/>
      <c r="D2" s="125"/>
      <c r="E2" s="126" t="s">
        <v>1</v>
      </c>
      <c r="F2" s="126"/>
      <c r="G2" s="126"/>
      <c r="H2" s="126"/>
      <c r="I2" s="126"/>
      <c r="J2" s="126"/>
    </row>
    <row r="3" s="123" customFormat="1" customHeight="1" spans="1:10">
      <c r="A3" s="127" t="s">
        <v>2</v>
      </c>
      <c r="B3" s="127" t="s">
        <v>3</v>
      </c>
      <c r="C3" s="127" t="s">
        <v>4</v>
      </c>
      <c r="D3" s="127" t="s">
        <v>5</v>
      </c>
      <c r="E3" s="127" t="s">
        <v>1066</v>
      </c>
      <c r="F3" s="127" t="s">
        <v>7</v>
      </c>
      <c r="G3" s="127" t="s">
        <v>8</v>
      </c>
      <c r="H3" s="127" t="s">
        <v>9</v>
      </c>
      <c r="I3" s="127" t="s">
        <v>10</v>
      </c>
      <c r="J3" s="127" t="s">
        <v>11</v>
      </c>
    </row>
    <row r="4" s="122" customFormat="1" ht="28" customHeight="1" spans="1:10">
      <c r="A4" s="128" t="s">
        <v>5</v>
      </c>
      <c r="B4" s="128"/>
      <c r="C4" s="129">
        <f t="shared" ref="C4:I4" si="0">SUM(C5:C11)</f>
        <v>25</v>
      </c>
      <c r="D4" s="130">
        <f t="shared" si="0"/>
        <v>246174.75</v>
      </c>
      <c r="E4" s="130">
        <f t="shared" si="0"/>
        <v>203559</v>
      </c>
      <c r="F4" s="130">
        <f t="shared" si="0"/>
        <v>42615.75</v>
      </c>
      <c r="G4" s="130">
        <f t="shared" si="0"/>
        <v>0</v>
      </c>
      <c r="H4" s="130">
        <f t="shared" si="0"/>
        <v>0</v>
      </c>
      <c r="I4" s="130">
        <f t="shared" si="0"/>
        <v>0</v>
      </c>
      <c r="J4" s="128"/>
    </row>
    <row r="5" s="122" customFormat="1" customHeight="1" spans="1:10">
      <c r="A5" s="129">
        <v>1</v>
      </c>
      <c r="B5" s="131" t="s">
        <v>12</v>
      </c>
      <c r="C5" s="129"/>
      <c r="D5" s="130"/>
      <c r="E5" s="130"/>
      <c r="F5" s="130"/>
      <c r="G5" s="130"/>
      <c r="H5" s="130"/>
      <c r="I5" s="130"/>
      <c r="J5" s="128"/>
    </row>
    <row r="6" s="122" customFormat="1" customHeight="1" spans="1:10">
      <c r="A6" s="129">
        <v>2</v>
      </c>
      <c r="B6" s="131" t="s">
        <v>14</v>
      </c>
      <c r="C6" s="129"/>
      <c r="D6" s="130"/>
      <c r="E6" s="130"/>
      <c r="F6" s="130"/>
      <c r="G6" s="130"/>
      <c r="H6" s="130"/>
      <c r="I6" s="130"/>
      <c r="J6" s="128"/>
    </row>
    <row r="7" s="122" customFormat="1" customHeight="1" spans="1:13">
      <c r="A7" s="129">
        <v>3</v>
      </c>
      <c r="B7" s="131" t="s">
        <v>15</v>
      </c>
      <c r="C7" s="129">
        <v>25</v>
      </c>
      <c r="D7" s="130">
        <v>246174.75</v>
      </c>
      <c r="E7" s="130">
        <v>203559</v>
      </c>
      <c r="F7" s="130">
        <v>42615.75</v>
      </c>
      <c r="G7" s="130"/>
      <c r="H7" s="130"/>
      <c r="I7" s="130"/>
      <c r="J7" s="128"/>
      <c r="M7"/>
    </row>
    <row r="8" s="122" customFormat="1" customHeight="1" spans="1:10">
      <c r="A8" s="129">
        <v>4</v>
      </c>
      <c r="B8" s="131" t="s">
        <v>16</v>
      </c>
      <c r="C8" s="129"/>
      <c r="D8" s="130"/>
      <c r="E8" s="130"/>
      <c r="F8" s="130"/>
      <c r="G8" s="130"/>
      <c r="H8" s="130"/>
      <c r="I8" s="130"/>
      <c r="J8" s="128"/>
    </row>
    <row r="9" s="122" customFormat="1" customHeight="1" spans="1:10">
      <c r="A9" s="129">
        <v>5</v>
      </c>
      <c r="B9" s="131" t="s">
        <v>17</v>
      </c>
      <c r="C9" s="129"/>
      <c r="D9" s="130"/>
      <c r="E9" s="130"/>
      <c r="F9" s="130"/>
      <c r="G9" s="130"/>
      <c r="H9" s="130"/>
      <c r="I9" s="130"/>
      <c r="J9" s="128"/>
    </row>
    <row r="10" s="122" customFormat="1" customHeight="1" spans="1:10">
      <c r="A10" s="129">
        <v>6</v>
      </c>
      <c r="B10" s="131" t="s">
        <v>19</v>
      </c>
      <c r="C10" s="129"/>
      <c r="D10" s="130"/>
      <c r="E10" s="130"/>
      <c r="F10" s="130"/>
      <c r="G10" s="130"/>
      <c r="H10" s="130"/>
      <c r="I10" s="130"/>
      <c r="J10" s="128"/>
    </row>
    <row r="11" s="122" customFormat="1" customHeight="1" spans="1:10">
      <c r="A11" s="129">
        <v>7</v>
      </c>
      <c r="B11" s="131" t="s">
        <v>20</v>
      </c>
      <c r="C11" s="129"/>
      <c r="D11" s="130"/>
      <c r="E11" s="130"/>
      <c r="F11" s="130"/>
      <c r="G11" s="130"/>
      <c r="H11" s="130"/>
      <c r="I11" s="130"/>
      <c r="J11" s="128"/>
    </row>
  </sheetData>
  <mergeCells count="3">
    <mergeCell ref="A1:J1"/>
    <mergeCell ref="E2:J2"/>
    <mergeCell ref="A4:B4"/>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0"/>
  <sheetViews>
    <sheetView zoomScale="85" zoomScaleNormal="85" workbookViewId="0">
      <selection activeCell="I26" sqref="I26"/>
    </sheetView>
  </sheetViews>
  <sheetFormatPr defaultColWidth="9" defaultRowHeight="12.75"/>
  <cols>
    <col min="1" max="1" width="4.1" style="66" customWidth="1"/>
    <col min="2" max="2" width="16.2416666666667" style="66" customWidth="1"/>
    <col min="3" max="3" width="22.4916666666667" style="70" customWidth="1"/>
    <col min="4" max="4" width="9.5" style="66" customWidth="1"/>
    <col min="5" max="5" width="11.3166666666667" style="66" customWidth="1"/>
    <col min="6" max="6" width="9.63333333333333" style="66" customWidth="1"/>
    <col min="7" max="8" width="11.425" style="66" customWidth="1"/>
    <col min="9" max="9" width="16.125" style="66" customWidth="1"/>
    <col min="10" max="10" width="63.375" style="70" customWidth="1"/>
    <col min="11" max="11" width="13.925" style="71" customWidth="1"/>
    <col min="12" max="12" width="13.7416666666667" style="71" customWidth="1"/>
    <col min="13" max="13" width="10.8916666666667" style="71" customWidth="1"/>
    <col min="14" max="15" width="7.49166666666667" style="71" customWidth="1"/>
    <col min="16" max="16" width="12.375" style="71"/>
    <col min="17" max="17" width="14.125" style="71"/>
    <col min="18" max="18" width="28.0833333333333" style="72" customWidth="1"/>
    <col min="19" max="19" width="13.0333333333333" style="73" customWidth="1"/>
    <col min="20" max="16384" width="9" style="66"/>
  </cols>
  <sheetData>
    <row r="1" s="66" customFormat="1" ht="34" customHeight="1" spans="1:19">
      <c r="A1" s="74" t="s">
        <v>1067</v>
      </c>
      <c r="B1" s="74"/>
      <c r="C1" s="75"/>
      <c r="D1" s="74"/>
      <c r="E1" s="74"/>
      <c r="F1" s="74"/>
      <c r="G1" s="74"/>
      <c r="H1" s="74"/>
      <c r="I1" s="74"/>
      <c r="J1" s="74"/>
      <c r="K1" s="94"/>
      <c r="L1" s="94"/>
      <c r="M1" s="94"/>
      <c r="N1" s="94"/>
      <c r="O1" s="94"/>
      <c r="P1" s="94"/>
      <c r="Q1" s="94"/>
      <c r="R1" s="109"/>
      <c r="S1" s="74"/>
    </row>
    <row r="2" s="66" customFormat="1" ht="34" customHeight="1" spans="1:19">
      <c r="A2" s="73"/>
      <c r="B2" s="73"/>
      <c r="C2" s="70"/>
      <c r="D2" s="73"/>
      <c r="E2" s="73"/>
      <c r="F2" s="73"/>
      <c r="G2" s="73"/>
      <c r="H2" s="73"/>
      <c r="I2" s="73"/>
      <c r="J2" s="70"/>
      <c r="K2" s="95"/>
      <c r="L2" s="95"/>
      <c r="M2" s="95"/>
      <c r="N2" s="95"/>
      <c r="O2" s="95"/>
      <c r="P2" s="95"/>
      <c r="Q2" s="95"/>
      <c r="R2" s="110" t="s">
        <v>1068</v>
      </c>
      <c r="S2" s="73"/>
    </row>
    <row r="3" s="66" customFormat="1" ht="30" customHeight="1" spans="1:19">
      <c r="A3" s="76" t="s">
        <v>2</v>
      </c>
      <c r="B3" s="76" t="s">
        <v>23</v>
      </c>
      <c r="C3" s="76" t="s">
        <v>24</v>
      </c>
      <c r="D3" s="76" t="s">
        <v>25</v>
      </c>
      <c r="E3" s="76" t="s">
        <v>26</v>
      </c>
      <c r="F3" s="76" t="s">
        <v>26</v>
      </c>
      <c r="G3" s="76" t="s">
        <v>27</v>
      </c>
      <c r="H3" s="76" t="s">
        <v>28</v>
      </c>
      <c r="I3" s="76" t="s">
        <v>29</v>
      </c>
      <c r="J3" s="76" t="s">
        <v>30</v>
      </c>
      <c r="K3" s="96" t="s">
        <v>31</v>
      </c>
      <c r="L3" s="97"/>
      <c r="M3" s="97"/>
      <c r="N3" s="97"/>
      <c r="O3" s="97"/>
      <c r="P3" s="98"/>
      <c r="Q3" s="111" t="s">
        <v>1069</v>
      </c>
      <c r="R3" s="112" t="s">
        <v>33</v>
      </c>
      <c r="S3" s="76" t="s">
        <v>34</v>
      </c>
    </row>
    <row r="4" s="66" customFormat="1" ht="65" customHeight="1" spans="1:19">
      <c r="A4" s="77"/>
      <c r="B4" s="77"/>
      <c r="C4" s="77"/>
      <c r="D4" s="77"/>
      <c r="E4" s="77"/>
      <c r="F4" s="77"/>
      <c r="G4" s="77"/>
      <c r="H4" s="77"/>
      <c r="I4" s="77"/>
      <c r="J4" s="77"/>
      <c r="K4" s="99" t="s">
        <v>5</v>
      </c>
      <c r="L4" s="100" t="s">
        <v>1066</v>
      </c>
      <c r="M4" s="99" t="s">
        <v>7</v>
      </c>
      <c r="N4" s="99" t="s">
        <v>8</v>
      </c>
      <c r="O4" s="99" t="s">
        <v>9</v>
      </c>
      <c r="P4" s="99" t="s">
        <v>35</v>
      </c>
      <c r="Q4" s="113"/>
      <c r="R4" s="114"/>
      <c r="S4" s="77"/>
    </row>
    <row r="5" s="67" customFormat="1" ht="56" customHeight="1" spans="1:19">
      <c r="A5" s="78" t="s">
        <v>1070</v>
      </c>
      <c r="B5" s="79"/>
      <c r="C5" s="80"/>
      <c r="D5" s="79"/>
      <c r="E5" s="79"/>
      <c r="F5" s="79"/>
      <c r="G5" s="79"/>
      <c r="H5" s="79"/>
      <c r="I5" s="79"/>
      <c r="J5" s="79"/>
      <c r="K5" s="101">
        <f>SUM(K6:K30)</f>
        <v>246174.75</v>
      </c>
      <c r="L5" s="101">
        <f t="shared" ref="L5:Q5" si="0">SUM(L6:L30)</f>
        <v>203559</v>
      </c>
      <c r="M5" s="101">
        <v>42615.75</v>
      </c>
      <c r="N5" s="101">
        <f t="shared" si="0"/>
        <v>0</v>
      </c>
      <c r="O5" s="101">
        <f t="shared" si="0"/>
        <v>0</v>
      </c>
      <c r="P5" s="101">
        <f t="shared" si="0"/>
        <v>0</v>
      </c>
      <c r="Q5" s="101">
        <f t="shared" si="0"/>
        <v>32653</v>
      </c>
      <c r="R5" s="115"/>
      <c r="S5" s="116"/>
    </row>
    <row r="6" s="68" customFormat="1" ht="131" customHeight="1" spans="1:19">
      <c r="A6" s="81">
        <v>1</v>
      </c>
      <c r="B6" s="270" t="s">
        <v>790</v>
      </c>
      <c r="C6" s="83" t="s">
        <v>791</v>
      </c>
      <c r="D6" s="84" t="s">
        <v>792</v>
      </c>
      <c r="E6" s="85" t="s">
        <v>793</v>
      </c>
      <c r="F6" s="85" t="s">
        <v>40</v>
      </c>
      <c r="G6" s="81">
        <v>2021.03</v>
      </c>
      <c r="H6" s="81">
        <v>2021.06</v>
      </c>
      <c r="I6" s="84" t="s">
        <v>794</v>
      </c>
      <c r="J6" s="102" t="s">
        <v>795</v>
      </c>
      <c r="K6" s="103">
        <v>3000</v>
      </c>
      <c r="L6" s="103">
        <v>3000</v>
      </c>
      <c r="M6" s="103"/>
      <c r="N6" s="103"/>
      <c r="O6" s="103"/>
      <c r="P6" s="103"/>
      <c r="Q6" s="103">
        <v>226</v>
      </c>
      <c r="R6" s="117" t="s">
        <v>796</v>
      </c>
      <c r="S6" s="81" t="s">
        <v>797</v>
      </c>
    </row>
    <row r="7" s="69" customFormat="1" ht="131" customHeight="1" spans="1:19">
      <c r="A7" s="81">
        <v>2</v>
      </c>
      <c r="B7" s="271" t="s">
        <v>798</v>
      </c>
      <c r="C7" s="83" t="s">
        <v>799</v>
      </c>
      <c r="D7" s="81" t="s">
        <v>800</v>
      </c>
      <c r="E7" s="85" t="s">
        <v>793</v>
      </c>
      <c r="F7" s="85" t="s">
        <v>40</v>
      </c>
      <c r="G7" s="81">
        <v>2021.03</v>
      </c>
      <c r="H7" s="81">
        <v>2021.06</v>
      </c>
      <c r="I7" s="84" t="s">
        <v>801</v>
      </c>
      <c r="J7" s="83" t="s">
        <v>802</v>
      </c>
      <c r="K7" s="103">
        <v>15000</v>
      </c>
      <c r="L7" s="103">
        <v>15000</v>
      </c>
      <c r="M7" s="104"/>
      <c r="N7" s="104"/>
      <c r="O7" s="104"/>
      <c r="P7" s="104"/>
      <c r="Q7" s="104">
        <v>2519</v>
      </c>
      <c r="R7" s="117" t="s">
        <v>803</v>
      </c>
      <c r="S7" s="81" t="s">
        <v>797</v>
      </c>
    </row>
    <row r="8" s="69" customFormat="1" ht="106" customHeight="1" spans="1:19">
      <c r="A8" s="81">
        <v>3</v>
      </c>
      <c r="B8" s="270" t="s">
        <v>804</v>
      </c>
      <c r="C8" s="87" t="s">
        <v>805</v>
      </c>
      <c r="D8" s="29" t="s">
        <v>806</v>
      </c>
      <c r="E8" s="88" t="s">
        <v>807</v>
      </c>
      <c r="F8" s="85" t="s">
        <v>40</v>
      </c>
      <c r="G8" s="81">
        <v>2021.03</v>
      </c>
      <c r="H8" s="81">
        <v>2021.06</v>
      </c>
      <c r="I8" s="84" t="s">
        <v>808</v>
      </c>
      <c r="J8" s="102" t="s">
        <v>809</v>
      </c>
      <c r="K8" s="103">
        <v>1600</v>
      </c>
      <c r="L8" s="103">
        <v>1600</v>
      </c>
      <c r="M8" s="104"/>
      <c r="N8" s="104"/>
      <c r="O8" s="104"/>
      <c r="P8" s="105"/>
      <c r="Q8" s="105">
        <v>812</v>
      </c>
      <c r="R8" s="117" t="s">
        <v>810</v>
      </c>
      <c r="S8" s="29" t="s">
        <v>811</v>
      </c>
    </row>
    <row r="9" s="69" customFormat="1" ht="106" customHeight="1" spans="1:19">
      <c r="A9" s="81">
        <v>4</v>
      </c>
      <c r="B9" s="271" t="s">
        <v>812</v>
      </c>
      <c r="C9" s="83" t="s">
        <v>813</v>
      </c>
      <c r="D9" s="29" t="s">
        <v>806</v>
      </c>
      <c r="E9" s="44" t="s">
        <v>814</v>
      </c>
      <c r="F9" s="89" t="s">
        <v>814</v>
      </c>
      <c r="G9" s="81">
        <v>2021.03</v>
      </c>
      <c r="H9" s="81">
        <v>2021.06</v>
      </c>
      <c r="I9" s="84" t="s">
        <v>815</v>
      </c>
      <c r="J9" s="83" t="s">
        <v>816</v>
      </c>
      <c r="K9" s="103">
        <v>8000</v>
      </c>
      <c r="L9" s="103">
        <v>8000</v>
      </c>
      <c r="M9" s="104"/>
      <c r="N9" s="104"/>
      <c r="O9" s="104"/>
      <c r="P9" s="105"/>
      <c r="Q9" s="104">
        <v>3287</v>
      </c>
      <c r="R9" s="117" t="s">
        <v>817</v>
      </c>
      <c r="S9" s="29" t="s">
        <v>811</v>
      </c>
    </row>
    <row r="10" s="67" customFormat="1" ht="92" customHeight="1" spans="1:19">
      <c r="A10" s="81">
        <v>5</v>
      </c>
      <c r="B10" s="270" t="s">
        <v>818</v>
      </c>
      <c r="C10" s="90" t="s">
        <v>819</v>
      </c>
      <c r="D10" s="81" t="s">
        <v>806</v>
      </c>
      <c r="E10" s="88" t="s">
        <v>820</v>
      </c>
      <c r="F10" s="88" t="s">
        <v>35</v>
      </c>
      <c r="G10" s="81">
        <v>2021.03</v>
      </c>
      <c r="H10" s="81">
        <v>2021.06</v>
      </c>
      <c r="I10" s="93" t="s">
        <v>821</v>
      </c>
      <c r="J10" s="93" t="s">
        <v>822</v>
      </c>
      <c r="K10" s="104">
        <v>5500</v>
      </c>
      <c r="L10" s="104">
        <v>5500</v>
      </c>
      <c r="M10" s="104"/>
      <c r="N10" s="104"/>
      <c r="O10" s="104"/>
      <c r="P10" s="104"/>
      <c r="Q10" s="104">
        <v>3287</v>
      </c>
      <c r="R10" s="118" t="s">
        <v>823</v>
      </c>
      <c r="S10" s="81" t="s">
        <v>824</v>
      </c>
    </row>
    <row r="11" s="68" customFormat="1" ht="131" customHeight="1" spans="1:19">
      <c r="A11" s="81">
        <v>6</v>
      </c>
      <c r="B11" s="91">
        <v>6528252021343</v>
      </c>
      <c r="C11" s="92" t="s">
        <v>825</v>
      </c>
      <c r="D11" s="81" t="s">
        <v>38</v>
      </c>
      <c r="E11" s="85" t="s">
        <v>826</v>
      </c>
      <c r="F11" s="88" t="s">
        <v>35</v>
      </c>
      <c r="G11" s="81">
        <v>2021.04</v>
      </c>
      <c r="H11" s="81">
        <v>2021.07</v>
      </c>
      <c r="I11" s="85" t="s">
        <v>827</v>
      </c>
      <c r="J11" s="93" t="s">
        <v>828</v>
      </c>
      <c r="K11" s="104">
        <v>2210</v>
      </c>
      <c r="L11" s="104">
        <v>1768</v>
      </c>
      <c r="M11" s="104">
        <v>442</v>
      </c>
      <c r="N11" s="104"/>
      <c r="O11" s="104"/>
      <c r="P11" s="104"/>
      <c r="Q11" s="104">
        <v>200</v>
      </c>
      <c r="R11" s="119" t="s">
        <v>829</v>
      </c>
      <c r="S11" s="81" t="s">
        <v>830</v>
      </c>
    </row>
    <row r="12" s="68" customFormat="1" ht="131" customHeight="1" spans="1:19">
      <c r="A12" s="81">
        <v>7</v>
      </c>
      <c r="B12" s="91">
        <v>6528252021342</v>
      </c>
      <c r="C12" s="82" t="s">
        <v>831</v>
      </c>
      <c r="D12" s="81" t="s">
        <v>38</v>
      </c>
      <c r="E12" s="85" t="s">
        <v>826</v>
      </c>
      <c r="F12" s="88" t="s">
        <v>35</v>
      </c>
      <c r="G12" s="81">
        <v>2021.04</v>
      </c>
      <c r="H12" s="81">
        <v>2021.07</v>
      </c>
      <c r="I12" s="81" t="s">
        <v>832</v>
      </c>
      <c r="J12" s="106" t="s">
        <v>833</v>
      </c>
      <c r="K12" s="104">
        <v>1476</v>
      </c>
      <c r="L12" s="104">
        <v>1180</v>
      </c>
      <c r="M12" s="104">
        <v>296</v>
      </c>
      <c r="N12" s="104"/>
      <c r="O12" s="104"/>
      <c r="P12" s="104"/>
      <c r="Q12" s="104">
        <v>100</v>
      </c>
      <c r="R12" s="118" t="s">
        <v>834</v>
      </c>
      <c r="S12" s="81" t="s">
        <v>830</v>
      </c>
    </row>
    <row r="13" s="68" customFormat="1" ht="131" customHeight="1" spans="1:19">
      <c r="A13" s="81">
        <v>8</v>
      </c>
      <c r="B13" s="91">
        <v>6528252021341</v>
      </c>
      <c r="C13" s="82" t="s">
        <v>835</v>
      </c>
      <c r="D13" s="93" t="s">
        <v>38</v>
      </c>
      <c r="E13" s="81" t="s">
        <v>814</v>
      </c>
      <c r="F13" s="85" t="s">
        <v>814</v>
      </c>
      <c r="G13" s="81">
        <v>2021.04</v>
      </c>
      <c r="H13" s="81">
        <v>2021.07</v>
      </c>
      <c r="I13" s="81" t="s">
        <v>15</v>
      </c>
      <c r="J13" s="93" t="s">
        <v>836</v>
      </c>
      <c r="K13" s="104">
        <v>8000</v>
      </c>
      <c r="L13" s="104">
        <v>6400</v>
      </c>
      <c r="M13" s="104">
        <v>1600</v>
      </c>
      <c r="N13" s="104"/>
      <c r="O13" s="104"/>
      <c r="P13" s="104"/>
      <c r="Q13" s="104">
        <v>3287</v>
      </c>
      <c r="R13" s="120" t="s">
        <v>837</v>
      </c>
      <c r="S13" s="81" t="s">
        <v>838</v>
      </c>
    </row>
    <row r="14" s="68" customFormat="1" ht="131" customHeight="1" spans="1:19">
      <c r="A14" s="81">
        <v>9</v>
      </c>
      <c r="B14" s="91">
        <v>6528252021340</v>
      </c>
      <c r="C14" s="82" t="s">
        <v>839</v>
      </c>
      <c r="D14" s="93" t="s">
        <v>840</v>
      </c>
      <c r="E14" s="85" t="s">
        <v>793</v>
      </c>
      <c r="F14" s="85" t="s">
        <v>40</v>
      </c>
      <c r="G14" s="81">
        <v>2021.04</v>
      </c>
      <c r="H14" s="81">
        <v>2021.07</v>
      </c>
      <c r="I14" s="81" t="s">
        <v>15</v>
      </c>
      <c r="J14" s="93" t="s">
        <v>841</v>
      </c>
      <c r="K14" s="104">
        <v>37500</v>
      </c>
      <c r="L14" s="104">
        <v>30000</v>
      </c>
      <c r="M14" s="104">
        <v>7500</v>
      </c>
      <c r="N14" s="104"/>
      <c r="O14" s="104"/>
      <c r="P14" s="104"/>
      <c r="Q14" s="104">
        <v>3287</v>
      </c>
      <c r="R14" s="118" t="s">
        <v>842</v>
      </c>
      <c r="S14" s="81" t="s">
        <v>843</v>
      </c>
    </row>
    <row r="15" s="68" customFormat="1" ht="131" customHeight="1" spans="1:19">
      <c r="A15" s="81">
        <v>10</v>
      </c>
      <c r="B15" s="91">
        <v>6528252021339</v>
      </c>
      <c r="C15" s="82" t="s">
        <v>844</v>
      </c>
      <c r="D15" s="93" t="s">
        <v>840</v>
      </c>
      <c r="E15" s="85" t="s">
        <v>793</v>
      </c>
      <c r="F15" s="85" t="s">
        <v>40</v>
      </c>
      <c r="G15" s="81">
        <v>2021.04</v>
      </c>
      <c r="H15" s="81">
        <v>2021.07</v>
      </c>
      <c r="I15" s="81" t="s">
        <v>845</v>
      </c>
      <c r="J15" s="93" t="s">
        <v>846</v>
      </c>
      <c r="K15" s="104">
        <v>4375</v>
      </c>
      <c r="L15" s="104">
        <v>3500</v>
      </c>
      <c r="M15" s="104">
        <v>875</v>
      </c>
      <c r="N15" s="104"/>
      <c r="O15" s="104"/>
      <c r="P15" s="104"/>
      <c r="Q15" s="104">
        <v>300</v>
      </c>
      <c r="R15" s="118" t="s">
        <v>847</v>
      </c>
      <c r="S15" s="81" t="s">
        <v>843</v>
      </c>
    </row>
    <row r="16" s="68" customFormat="1" ht="131" customHeight="1" spans="1:19">
      <c r="A16" s="81">
        <v>11</v>
      </c>
      <c r="B16" s="91">
        <v>6528252021338</v>
      </c>
      <c r="C16" s="82" t="s">
        <v>848</v>
      </c>
      <c r="D16" s="93" t="s">
        <v>38</v>
      </c>
      <c r="E16" s="85" t="s">
        <v>793</v>
      </c>
      <c r="F16" s="85" t="s">
        <v>40</v>
      </c>
      <c r="G16" s="81">
        <v>2021.04</v>
      </c>
      <c r="H16" s="81">
        <v>2021.07</v>
      </c>
      <c r="I16" s="81" t="s">
        <v>849</v>
      </c>
      <c r="J16" s="107" t="s">
        <v>850</v>
      </c>
      <c r="K16" s="104">
        <v>11250</v>
      </c>
      <c r="L16" s="104">
        <v>9000</v>
      </c>
      <c r="M16" s="104">
        <v>2250</v>
      </c>
      <c r="N16" s="104"/>
      <c r="O16" s="104"/>
      <c r="P16" s="104"/>
      <c r="Q16" s="104">
        <v>200</v>
      </c>
      <c r="R16" s="118" t="s">
        <v>851</v>
      </c>
      <c r="S16" s="81" t="s">
        <v>843</v>
      </c>
    </row>
    <row r="17" s="68" customFormat="1" ht="131" customHeight="1" spans="1:19">
      <c r="A17" s="81">
        <v>12</v>
      </c>
      <c r="B17" s="91">
        <v>6528252021337</v>
      </c>
      <c r="C17" s="82" t="s">
        <v>852</v>
      </c>
      <c r="D17" s="93" t="s">
        <v>38</v>
      </c>
      <c r="E17" s="85" t="s">
        <v>853</v>
      </c>
      <c r="F17" s="88" t="s">
        <v>35</v>
      </c>
      <c r="G17" s="81">
        <v>2021.04</v>
      </c>
      <c r="H17" s="81">
        <v>2021.07</v>
      </c>
      <c r="I17" s="81" t="s">
        <v>854</v>
      </c>
      <c r="J17" s="93" t="s">
        <v>855</v>
      </c>
      <c r="K17" s="104">
        <v>3410</v>
      </c>
      <c r="L17" s="104">
        <v>2728</v>
      </c>
      <c r="M17" s="104">
        <v>682</v>
      </c>
      <c r="N17" s="104"/>
      <c r="O17" s="104"/>
      <c r="P17" s="104"/>
      <c r="Q17" s="104">
        <v>200</v>
      </c>
      <c r="R17" s="118" t="s">
        <v>856</v>
      </c>
      <c r="S17" s="81" t="s">
        <v>830</v>
      </c>
    </row>
    <row r="18" s="68" customFormat="1" ht="131" customHeight="1" spans="1:19">
      <c r="A18" s="81">
        <v>13</v>
      </c>
      <c r="B18" s="91">
        <v>6528252021336</v>
      </c>
      <c r="C18" s="82" t="s">
        <v>857</v>
      </c>
      <c r="D18" s="93" t="s">
        <v>840</v>
      </c>
      <c r="E18" s="85" t="s">
        <v>853</v>
      </c>
      <c r="F18" s="88" t="s">
        <v>35</v>
      </c>
      <c r="G18" s="81">
        <v>2021.04</v>
      </c>
      <c r="H18" s="81">
        <v>2021.07</v>
      </c>
      <c r="I18" s="81" t="s">
        <v>858</v>
      </c>
      <c r="J18" s="93" t="s">
        <v>859</v>
      </c>
      <c r="K18" s="104">
        <f t="shared" ref="K18:K27" si="1">L18/0.8</f>
        <v>2260</v>
      </c>
      <c r="L18" s="104">
        <v>1808</v>
      </c>
      <c r="M18" s="104">
        <v>452</v>
      </c>
      <c r="N18" s="104"/>
      <c r="O18" s="104"/>
      <c r="P18" s="104"/>
      <c r="Q18" s="104">
        <v>200</v>
      </c>
      <c r="R18" s="121" t="s">
        <v>860</v>
      </c>
      <c r="S18" s="81" t="s">
        <v>861</v>
      </c>
    </row>
    <row r="19" s="68" customFormat="1" ht="131" customHeight="1" spans="1:19">
      <c r="A19" s="81">
        <v>14</v>
      </c>
      <c r="B19" s="91">
        <v>6528252021335</v>
      </c>
      <c r="C19" s="82" t="s">
        <v>862</v>
      </c>
      <c r="D19" s="93" t="s">
        <v>840</v>
      </c>
      <c r="E19" s="85" t="s">
        <v>853</v>
      </c>
      <c r="F19" s="88" t="s">
        <v>35</v>
      </c>
      <c r="G19" s="81">
        <v>2021.04</v>
      </c>
      <c r="H19" s="81">
        <v>2021.07</v>
      </c>
      <c r="I19" s="81" t="s">
        <v>863</v>
      </c>
      <c r="J19" s="93" t="s">
        <v>864</v>
      </c>
      <c r="K19" s="104">
        <f t="shared" si="1"/>
        <v>1870</v>
      </c>
      <c r="L19" s="104">
        <v>1496</v>
      </c>
      <c r="M19" s="104">
        <v>374</v>
      </c>
      <c r="N19" s="104"/>
      <c r="O19" s="104"/>
      <c r="P19" s="104"/>
      <c r="Q19" s="104">
        <v>200</v>
      </c>
      <c r="R19" s="121" t="s">
        <v>860</v>
      </c>
      <c r="S19" s="81" t="s">
        <v>861</v>
      </c>
    </row>
    <row r="20" s="68" customFormat="1" ht="131" customHeight="1" spans="1:19">
      <c r="A20" s="81">
        <v>15</v>
      </c>
      <c r="B20" s="91">
        <v>6528252021334</v>
      </c>
      <c r="C20" s="82" t="s">
        <v>865</v>
      </c>
      <c r="D20" s="93" t="s">
        <v>840</v>
      </c>
      <c r="E20" s="85" t="s">
        <v>853</v>
      </c>
      <c r="F20" s="88" t="s">
        <v>35</v>
      </c>
      <c r="G20" s="81">
        <v>2021.04</v>
      </c>
      <c r="H20" s="81">
        <v>2021.07</v>
      </c>
      <c r="I20" s="81" t="s">
        <v>866</v>
      </c>
      <c r="J20" s="93" t="s">
        <v>867</v>
      </c>
      <c r="K20" s="104">
        <f t="shared" si="1"/>
        <v>2350</v>
      </c>
      <c r="L20" s="104">
        <v>1880</v>
      </c>
      <c r="M20" s="104">
        <v>470</v>
      </c>
      <c r="N20" s="104"/>
      <c r="O20" s="104"/>
      <c r="P20" s="104"/>
      <c r="Q20" s="104">
        <v>200</v>
      </c>
      <c r="R20" s="121" t="s">
        <v>860</v>
      </c>
      <c r="S20" s="81" t="s">
        <v>861</v>
      </c>
    </row>
    <row r="21" s="68" customFormat="1" ht="131" customHeight="1" spans="1:19">
      <c r="A21" s="81">
        <v>16</v>
      </c>
      <c r="B21" s="91">
        <v>6528252021333</v>
      </c>
      <c r="C21" s="82" t="s">
        <v>868</v>
      </c>
      <c r="D21" s="93" t="s">
        <v>840</v>
      </c>
      <c r="E21" s="85" t="s">
        <v>853</v>
      </c>
      <c r="F21" s="88" t="s">
        <v>35</v>
      </c>
      <c r="G21" s="81">
        <v>2021.04</v>
      </c>
      <c r="H21" s="81">
        <v>2021.07</v>
      </c>
      <c r="I21" s="81" t="s">
        <v>869</v>
      </c>
      <c r="J21" s="93" t="s">
        <v>870</v>
      </c>
      <c r="K21" s="104">
        <f t="shared" si="1"/>
        <v>1670</v>
      </c>
      <c r="L21" s="104">
        <v>1336</v>
      </c>
      <c r="M21" s="104">
        <v>334</v>
      </c>
      <c r="N21" s="104"/>
      <c r="O21" s="104"/>
      <c r="P21" s="104"/>
      <c r="Q21" s="104">
        <v>200</v>
      </c>
      <c r="R21" s="121" t="s">
        <v>860</v>
      </c>
      <c r="S21" s="81" t="s">
        <v>861</v>
      </c>
    </row>
    <row r="22" s="68" customFormat="1" ht="131" customHeight="1" spans="1:19">
      <c r="A22" s="81">
        <v>17</v>
      </c>
      <c r="B22" s="91">
        <v>6528252021332</v>
      </c>
      <c r="C22" s="82" t="s">
        <v>871</v>
      </c>
      <c r="D22" s="93" t="s">
        <v>840</v>
      </c>
      <c r="E22" s="85" t="s">
        <v>853</v>
      </c>
      <c r="F22" s="88" t="s">
        <v>35</v>
      </c>
      <c r="G22" s="81">
        <v>2021.04</v>
      </c>
      <c r="H22" s="81">
        <v>2021.07</v>
      </c>
      <c r="I22" s="81" t="s">
        <v>872</v>
      </c>
      <c r="J22" s="93" t="s">
        <v>873</v>
      </c>
      <c r="K22" s="104">
        <f t="shared" si="1"/>
        <v>2820</v>
      </c>
      <c r="L22" s="104">
        <v>2256</v>
      </c>
      <c r="M22" s="104">
        <v>564</v>
      </c>
      <c r="N22" s="104"/>
      <c r="O22" s="104"/>
      <c r="P22" s="104"/>
      <c r="Q22" s="104">
        <v>200</v>
      </c>
      <c r="R22" s="121" t="s">
        <v>860</v>
      </c>
      <c r="S22" s="81" t="s">
        <v>861</v>
      </c>
    </row>
    <row r="23" s="68" customFormat="1" ht="131" customHeight="1" spans="1:19">
      <c r="A23" s="81">
        <v>18</v>
      </c>
      <c r="B23" s="91">
        <v>6528252021331</v>
      </c>
      <c r="C23" s="82" t="s">
        <v>874</v>
      </c>
      <c r="D23" s="93" t="s">
        <v>840</v>
      </c>
      <c r="E23" s="85" t="s">
        <v>853</v>
      </c>
      <c r="F23" s="88" t="s">
        <v>35</v>
      </c>
      <c r="G23" s="81">
        <v>2021.04</v>
      </c>
      <c r="H23" s="81">
        <v>2021.07</v>
      </c>
      <c r="I23" s="81" t="s">
        <v>875</v>
      </c>
      <c r="J23" s="93" t="s">
        <v>876</v>
      </c>
      <c r="K23" s="104">
        <f t="shared" si="1"/>
        <v>1275</v>
      </c>
      <c r="L23" s="104">
        <v>1020</v>
      </c>
      <c r="M23" s="104">
        <v>255</v>
      </c>
      <c r="N23" s="104"/>
      <c r="O23" s="104"/>
      <c r="P23" s="104"/>
      <c r="Q23" s="104">
        <v>200</v>
      </c>
      <c r="R23" s="121" t="s">
        <v>860</v>
      </c>
      <c r="S23" s="81" t="s">
        <v>861</v>
      </c>
    </row>
    <row r="24" s="68" customFormat="1" ht="131" customHeight="1" spans="1:19">
      <c r="A24" s="81">
        <v>19</v>
      </c>
      <c r="B24" s="91">
        <v>6528252021330</v>
      </c>
      <c r="C24" s="82" t="s">
        <v>877</v>
      </c>
      <c r="D24" s="93" t="s">
        <v>840</v>
      </c>
      <c r="E24" s="85" t="s">
        <v>853</v>
      </c>
      <c r="F24" s="88" t="s">
        <v>35</v>
      </c>
      <c r="G24" s="81">
        <v>2021.04</v>
      </c>
      <c r="H24" s="81">
        <v>2021.07</v>
      </c>
      <c r="I24" s="81" t="s">
        <v>878</v>
      </c>
      <c r="J24" s="93" t="s">
        <v>879</v>
      </c>
      <c r="K24" s="104">
        <f t="shared" si="1"/>
        <v>1310</v>
      </c>
      <c r="L24" s="104">
        <v>1048</v>
      </c>
      <c r="M24" s="104">
        <v>262</v>
      </c>
      <c r="N24" s="104"/>
      <c r="O24" s="104"/>
      <c r="P24" s="104"/>
      <c r="Q24" s="104">
        <v>200</v>
      </c>
      <c r="R24" s="121" t="s">
        <v>860</v>
      </c>
      <c r="S24" s="81" t="s">
        <v>861</v>
      </c>
    </row>
    <row r="25" s="68" customFormat="1" ht="131" customHeight="1" spans="1:19">
      <c r="A25" s="81">
        <v>20</v>
      </c>
      <c r="B25" s="91">
        <v>6528252021329</v>
      </c>
      <c r="C25" s="82" t="s">
        <v>880</v>
      </c>
      <c r="D25" s="81" t="s">
        <v>840</v>
      </c>
      <c r="E25" s="85" t="s">
        <v>881</v>
      </c>
      <c r="F25" s="88" t="s">
        <v>35</v>
      </c>
      <c r="G25" s="81">
        <v>2021.04</v>
      </c>
      <c r="H25" s="81">
        <v>2021.07</v>
      </c>
      <c r="I25" s="81" t="s">
        <v>15</v>
      </c>
      <c r="J25" s="106" t="s">
        <v>882</v>
      </c>
      <c r="K25" s="104">
        <f t="shared" si="1"/>
        <v>1968.75</v>
      </c>
      <c r="L25" s="104">
        <v>1575</v>
      </c>
      <c r="M25" s="104">
        <v>393.75</v>
      </c>
      <c r="N25" s="104"/>
      <c r="O25" s="104"/>
      <c r="P25" s="104"/>
      <c r="Q25" s="104">
        <v>3287</v>
      </c>
      <c r="R25" s="121" t="s">
        <v>860</v>
      </c>
      <c r="S25" s="81" t="s">
        <v>861</v>
      </c>
    </row>
    <row r="26" s="68" customFormat="1" ht="131" customHeight="1" spans="1:19">
      <c r="A26" s="81">
        <v>21</v>
      </c>
      <c r="B26" s="91">
        <v>6528252021328</v>
      </c>
      <c r="C26" s="82" t="s">
        <v>883</v>
      </c>
      <c r="D26" s="93" t="s">
        <v>38</v>
      </c>
      <c r="E26" s="85" t="s">
        <v>793</v>
      </c>
      <c r="F26" s="85" t="s">
        <v>40</v>
      </c>
      <c r="G26" s="81">
        <v>2021.04</v>
      </c>
      <c r="H26" s="81">
        <v>2021.07</v>
      </c>
      <c r="I26" s="81" t="s">
        <v>884</v>
      </c>
      <c r="J26" s="93" t="s">
        <v>885</v>
      </c>
      <c r="K26" s="104">
        <f t="shared" si="1"/>
        <v>3750</v>
      </c>
      <c r="L26" s="104">
        <v>3000</v>
      </c>
      <c r="M26" s="104">
        <v>750</v>
      </c>
      <c r="N26" s="104"/>
      <c r="O26" s="104"/>
      <c r="P26" s="104"/>
      <c r="Q26" s="104">
        <v>200</v>
      </c>
      <c r="R26" s="120" t="s">
        <v>886</v>
      </c>
      <c r="S26" s="81" t="s">
        <v>887</v>
      </c>
    </row>
    <row r="27" s="68" customFormat="1" ht="131" customHeight="1" spans="1:19">
      <c r="A27" s="81">
        <v>22</v>
      </c>
      <c r="B27" s="91">
        <v>6528252021327</v>
      </c>
      <c r="C27" s="82" t="s">
        <v>888</v>
      </c>
      <c r="D27" s="93" t="s">
        <v>38</v>
      </c>
      <c r="E27" s="85" t="s">
        <v>889</v>
      </c>
      <c r="F27" s="88" t="s">
        <v>35</v>
      </c>
      <c r="G27" s="81">
        <v>2021.04</v>
      </c>
      <c r="H27" s="81">
        <v>2021.07</v>
      </c>
      <c r="I27" s="81" t="s">
        <v>884</v>
      </c>
      <c r="J27" s="93" t="s">
        <v>890</v>
      </c>
      <c r="K27" s="104">
        <f t="shared" si="1"/>
        <v>7500</v>
      </c>
      <c r="L27" s="104">
        <v>6000</v>
      </c>
      <c r="M27" s="104">
        <v>1500</v>
      </c>
      <c r="N27" s="104"/>
      <c r="O27" s="104"/>
      <c r="P27" s="104"/>
      <c r="Q27" s="104">
        <v>200</v>
      </c>
      <c r="R27" s="120" t="s">
        <v>891</v>
      </c>
      <c r="S27" s="81" t="s">
        <v>887</v>
      </c>
    </row>
    <row r="28" s="68" customFormat="1" ht="131" customHeight="1" spans="1:19">
      <c r="A28" s="81">
        <v>23</v>
      </c>
      <c r="B28" s="91">
        <v>6528252021326</v>
      </c>
      <c r="C28" s="82" t="s">
        <v>892</v>
      </c>
      <c r="D28" s="93" t="s">
        <v>38</v>
      </c>
      <c r="E28" s="85" t="s">
        <v>62</v>
      </c>
      <c r="F28" s="88" t="s">
        <v>35</v>
      </c>
      <c r="G28" s="81">
        <v>2021.04</v>
      </c>
      <c r="H28" s="81">
        <v>2021.07</v>
      </c>
      <c r="I28" s="81" t="s">
        <v>15</v>
      </c>
      <c r="J28" s="93" t="s">
        <v>893</v>
      </c>
      <c r="K28" s="104">
        <v>2380</v>
      </c>
      <c r="L28" s="104">
        <f>K28*0.8</f>
        <v>1904</v>
      </c>
      <c r="M28" s="104">
        <v>476</v>
      </c>
      <c r="N28" s="104"/>
      <c r="O28" s="104"/>
      <c r="P28" s="104"/>
      <c r="Q28" s="104">
        <v>3287</v>
      </c>
      <c r="R28" s="118" t="s">
        <v>894</v>
      </c>
      <c r="S28" s="81" t="s">
        <v>830</v>
      </c>
    </row>
    <row r="29" s="68" customFormat="1" ht="131" customHeight="1" spans="1:19">
      <c r="A29" s="81">
        <v>24</v>
      </c>
      <c r="B29" s="91">
        <v>6528252021325</v>
      </c>
      <c r="C29" s="82" t="s">
        <v>895</v>
      </c>
      <c r="D29" s="93" t="s">
        <v>38</v>
      </c>
      <c r="E29" s="85" t="s">
        <v>896</v>
      </c>
      <c r="F29" s="88" t="s">
        <v>35</v>
      </c>
      <c r="G29" s="81">
        <v>2021.04</v>
      </c>
      <c r="H29" s="81">
        <v>2021.07</v>
      </c>
      <c r="I29" s="85" t="s">
        <v>15</v>
      </c>
      <c r="J29" s="93" t="s">
        <v>897</v>
      </c>
      <c r="K29" s="104">
        <v>5700</v>
      </c>
      <c r="L29" s="104">
        <f>K29*0.8</f>
        <v>4560</v>
      </c>
      <c r="M29" s="104">
        <v>1140</v>
      </c>
      <c r="N29" s="104"/>
      <c r="O29" s="104"/>
      <c r="P29" s="104"/>
      <c r="Q29" s="104">
        <v>3287</v>
      </c>
      <c r="R29" s="118" t="s">
        <v>898</v>
      </c>
      <c r="S29" s="81" t="s">
        <v>830</v>
      </c>
    </row>
    <row r="30" s="68" customFormat="1" ht="131" customHeight="1" spans="1:19">
      <c r="A30" s="81">
        <v>25</v>
      </c>
      <c r="B30" s="91">
        <v>6528252021324</v>
      </c>
      <c r="C30" s="82" t="s">
        <v>899</v>
      </c>
      <c r="D30" s="93" t="s">
        <v>38</v>
      </c>
      <c r="E30" s="85" t="s">
        <v>793</v>
      </c>
      <c r="F30" s="85" t="s">
        <v>40</v>
      </c>
      <c r="G30" s="81">
        <v>2021.04</v>
      </c>
      <c r="H30" s="81">
        <v>2021.07</v>
      </c>
      <c r="I30" s="81" t="s">
        <v>15</v>
      </c>
      <c r="J30" s="108" t="s">
        <v>900</v>
      </c>
      <c r="K30" s="104">
        <v>110000</v>
      </c>
      <c r="L30" s="104">
        <f>K30*0.8</f>
        <v>88000</v>
      </c>
      <c r="M30" s="104">
        <v>22000</v>
      </c>
      <c r="N30" s="104"/>
      <c r="O30" s="104"/>
      <c r="P30" s="104"/>
      <c r="Q30" s="104">
        <v>3287</v>
      </c>
      <c r="R30" s="118" t="s">
        <v>901</v>
      </c>
      <c r="S30" s="81" t="s">
        <v>838</v>
      </c>
    </row>
  </sheetData>
  <mergeCells count="17">
    <mergeCell ref="A1:S1"/>
    <mergeCell ref="R2:S2"/>
    <mergeCell ref="K3:P3"/>
    <mergeCell ref="A5:J5"/>
    <mergeCell ref="A3:A4"/>
    <mergeCell ref="B3:B4"/>
    <mergeCell ref="C3:C4"/>
    <mergeCell ref="D3:D4"/>
    <mergeCell ref="E3:E4"/>
    <mergeCell ref="F3:F4"/>
    <mergeCell ref="G3:G4"/>
    <mergeCell ref="H3:H4"/>
    <mergeCell ref="I3:I4"/>
    <mergeCell ref="J3:J4"/>
    <mergeCell ref="Q3:Q4"/>
    <mergeCell ref="R3:R4"/>
    <mergeCell ref="S3:S4"/>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
  <sheetViews>
    <sheetView topLeftCell="A34" workbookViewId="0">
      <selection activeCell="H9" sqref="H9"/>
    </sheetView>
  </sheetViews>
  <sheetFormatPr defaultColWidth="8.75" defaultRowHeight="15.75"/>
  <cols>
    <col min="1" max="1" width="7.875" style="4" customWidth="1"/>
    <col min="2" max="2" width="21" style="5" customWidth="1"/>
    <col min="3" max="5" width="8.375" style="4" customWidth="1"/>
    <col min="6" max="6" width="10.875" style="6" customWidth="1"/>
    <col min="7" max="7" width="8.5" style="4" customWidth="1"/>
    <col min="8" max="8" width="11" style="4" customWidth="1"/>
    <col min="9" max="9" width="8.375" style="4" customWidth="1"/>
    <col min="10" max="10" width="10.375" style="1"/>
    <col min="11" max="15" width="8.75" style="1"/>
    <col min="16" max="16" width="12.625" style="1"/>
    <col min="17" max="16384" width="8.75" style="1"/>
  </cols>
  <sheetData>
    <row r="1" s="1" customFormat="1" ht="30.75" customHeight="1" spans="1:9">
      <c r="A1" s="7" t="s">
        <v>1071</v>
      </c>
      <c r="B1" s="8"/>
      <c r="C1" s="9"/>
      <c r="D1" s="9"/>
      <c r="E1" s="9"/>
      <c r="F1" s="10"/>
      <c r="G1" s="9"/>
      <c r="H1" s="9"/>
      <c r="I1" s="9"/>
    </row>
    <row r="2" s="1" customFormat="1" ht="21.75" customHeight="1" spans="1:9">
      <c r="A2" s="11"/>
      <c r="B2" s="12"/>
      <c r="C2" s="4"/>
      <c r="D2" s="4"/>
      <c r="E2" s="4"/>
      <c r="F2" s="13" t="s">
        <v>903</v>
      </c>
      <c r="G2" s="14"/>
      <c r="H2" s="14"/>
      <c r="I2" s="58"/>
    </row>
    <row r="3" s="1" customFormat="1" ht="24" customHeight="1" spans="1:9">
      <c r="A3" s="15" t="s">
        <v>2</v>
      </c>
      <c r="B3" s="16" t="s">
        <v>26</v>
      </c>
      <c r="C3" s="15" t="s">
        <v>4</v>
      </c>
      <c r="D3" s="15" t="s">
        <v>1072</v>
      </c>
      <c r="E3" s="17"/>
      <c r="F3" s="18" t="s">
        <v>1073</v>
      </c>
      <c r="G3" s="19"/>
      <c r="H3" s="20" t="s">
        <v>32</v>
      </c>
      <c r="I3" s="59"/>
    </row>
    <row r="4" s="1" customFormat="1" ht="48" customHeight="1" spans="1:9">
      <c r="A4" s="21"/>
      <c r="B4" s="22"/>
      <c r="C4" s="21"/>
      <c r="D4" s="21"/>
      <c r="E4" s="20" t="s">
        <v>1074</v>
      </c>
      <c r="F4" s="23" t="s">
        <v>1075</v>
      </c>
      <c r="G4" s="20" t="s">
        <v>1076</v>
      </c>
      <c r="H4" s="20"/>
      <c r="I4" s="60"/>
    </row>
    <row r="5" s="1" customFormat="1" ht="28" customHeight="1" spans="1:10">
      <c r="A5" s="24" t="s">
        <v>5</v>
      </c>
      <c r="B5" s="25"/>
      <c r="C5" s="26">
        <f>C6+C31+C33+C36+C38+C42</f>
        <v>25</v>
      </c>
      <c r="D5" s="26">
        <f>D6+D31+D33+D36+D38+D42</f>
        <v>12394.35</v>
      </c>
      <c r="E5" s="272" t="s">
        <v>911</v>
      </c>
      <c r="F5" s="26">
        <f>F6+F31+F33+F36+F38+F42</f>
        <v>246174.75</v>
      </c>
      <c r="G5" s="27">
        <f>F5/$F$5</f>
        <v>1</v>
      </c>
      <c r="H5" s="26">
        <f>H6+H31+H33+H36+H38+H42</f>
        <v>32653</v>
      </c>
      <c r="I5" s="61"/>
      <c r="J5" s="62"/>
    </row>
    <row r="6" s="1" customFormat="1" ht="28" customHeight="1" spans="1:10">
      <c r="A6" s="20" t="s">
        <v>912</v>
      </c>
      <c r="B6" s="28" t="s">
        <v>40</v>
      </c>
      <c r="C6" s="26">
        <f>C7+C10+C12+C24+C28</f>
        <v>8</v>
      </c>
      <c r="D6" s="26">
        <f>D7+D10+D12+D24+D28</f>
        <v>3000</v>
      </c>
      <c r="E6" s="272" t="s">
        <v>911</v>
      </c>
      <c r="F6" s="26">
        <f>F7+F10+F12+F24+F28</f>
        <v>186475</v>
      </c>
      <c r="G6" s="27">
        <f t="shared" ref="G6:G53" si="0">F6/$F$5</f>
        <v>0.757490359998334</v>
      </c>
      <c r="H6" s="26">
        <f>H7+H10+H12+H24+H28</f>
        <v>10831</v>
      </c>
      <c r="I6" s="61"/>
      <c r="J6" s="62"/>
    </row>
    <row r="7" s="1" customFormat="1" ht="28" customHeight="1" spans="1:10">
      <c r="A7" s="20" t="s">
        <v>913</v>
      </c>
      <c r="B7" s="28" t="s">
        <v>39</v>
      </c>
      <c r="C7" s="26"/>
      <c r="D7" s="29"/>
      <c r="E7" s="276" t="s">
        <v>1045</v>
      </c>
      <c r="F7" s="30"/>
      <c r="G7" s="27">
        <f t="shared" si="0"/>
        <v>0</v>
      </c>
      <c r="H7" s="26"/>
      <c r="I7" s="61"/>
      <c r="J7" s="62"/>
    </row>
    <row r="8" s="1" customFormat="1" ht="28" customHeight="1" spans="1:10">
      <c r="A8" s="26">
        <v>1</v>
      </c>
      <c r="B8" s="31" t="s">
        <v>914</v>
      </c>
      <c r="C8" s="32"/>
      <c r="D8" s="32"/>
      <c r="E8" s="32" t="s">
        <v>915</v>
      </c>
      <c r="F8" s="33"/>
      <c r="G8" s="27">
        <f t="shared" si="0"/>
        <v>0</v>
      </c>
      <c r="H8" s="32"/>
      <c r="I8" s="63"/>
      <c r="J8" s="62"/>
    </row>
    <row r="9" s="1" customFormat="1" ht="28" customHeight="1" spans="1:10">
      <c r="A9" s="26">
        <v>2</v>
      </c>
      <c r="B9" s="34" t="s">
        <v>916</v>
      </c>
      <c r="C9" s="35"/>
      <c r="D9" s="35"/>
      <c r="E9" s="35" t="s">
        <v>917</v>
      </c>
      <c r="F9" s="36"/>
      <c r="G9" s="27">
        <f t="shared" si="0"/>
        <v>0</v>
      </c>
      <c r="H9" s="35"/>
      <c r="I9" s="63"/>
      <c r="J9" s="2"/>
    </row>
    <row r="10" s="1" customFormat="1" ht="28" customHeight="1" spans="1:10">
      <c r="A10" s="20" t="s">
        <v>934</v>
      </c>
      <c r="B10" s="28" t="s">
        <v>71</v>
      </c>
      <c r="C10" s="26"/>
      <c r="D10" s="29"/>
      <c r="E10" s="276" t="s">
        <v>1045</v>
      </c>
      <c r="F10" s="30"/>
      <c r="G10" s="27">
        <f t="shared" si="0"/>
        <v>0</v>
      </c>
      <c r="H10" s="26"/>
      <c r="I10" s="61"/>
      <c r="J10" s="2"/>
    </row>
    <row r="11" s="1" customFormat="1" ht="28" customHeight="1" spans="1:9">
      <c r="A11" s="26">
        <v>3</v>
      </c>
      <c r="B11" s="37" t="s">
        <v>943</v>
      </c>
      <c r="C11" s="38"/>
      <c r="D11" s="38"/>
      <c r="E11" s="38" t="s">
        <v>939</v>
      </c>
      <c r="F11" s="39"/>
      <c r="G11" s="27">
        <f t="shared" si="0"/>
        <v>0</v>
      </c>
      <c r="H11" s="38"/>
      <c r="I11" s="63"/>
    </row>
    <row r="12" s="1" customFormat="1" ht="28" customHeight="1" spans="1:9">
      <c r="A12" s="20" t="s">
        <v>967</v>
      </c>
      <c r="B12" s="28" t="s">
        <v>48</v>
      </c>
      <c r="C12" s="32">
        <f>SUM(C13:C23)</f>
        <v>8</v>
      </c>
      <c r="D12" s="32">
        <f>SUM(D13:D23)</f>
        <v>3000</v>
      </c>
      <c r="E12" s="274" t="s">
        <v>911</v>
      </c>
      <c r="F12" s="32">
        <f>SUM(F13:F23)</f>
        <v>186475</v>
      </c>
      <c r="G12" s="27">
        <f t="shared" si="0"/>
        <v>0.757490359998334</v>
      </c>
      <c r="H12" s="32">
        <f>SUM(H13:H23)</f>
        <v>10831</v>
      </c>
      <c r="I12" s="64"/>
    </row>
    <row r="13" s="1" customFormat="1" ht="28" customHeight="1" spans="1:9">
      <c r="A13" s="26">
        <v>1</v>
      </c>
      <c r="B13" s="31" t="s">
        <v>47</v>
      </c>
      <c r="C13" s="32"/>
      <c r="D13" s="29"/>
      <c r="E13" s="29" t="s">
        <v>964</v>
      </c>
      <c r="F13" s="40"/>
      <c r="G13" s="27">
        <f t="shared" si="0"/>
        <v>0</v>
      </c>
      <c r="H13" s="29"/>
      <c r="I13" s="63"/>
    </row>
    <row r="14" s="1" customFormat="1" ht="28" customHeight="1" spans="1:9">
      <c r="A14" s="26">
        <v>2</v>
      </c>
      <c r="B14" s="31" t="s">
        <v>970</v>
      </c>
      <c r="C14" s="32"/>
      <c r="D14" s="29"/>
      <c r="E14" s="29" t="s">
        <v>968</v>
      </c>
      <c r="F14" s="40"/>
      <c r="G14" s="27">
        <f t="shared" si="0"/>
        <v>0</v>
      </c>
      <c r="H14" s="29"/>
      <c r="I14" s="63"/>
    </row>
    <row r="15" s="1" customFormat="1" ht="28" customHeight="1" spans="1:9">
      <c r="A15" s="26">
        <v>3</v>
      </c>
      <c r="B15" s="31" t="s">
        <v>972</v>
      </c>
      <c r="C15" s="41">
        <v>7</v>
      </c>
      <c r="D15" s="41"/>
      <c r="E15" s="42" t="s">
        <v>973</v>
      </c>
      <c r="F15" s="43">
        <v>184875</v>
      </c>
      <c r="G15" s="27">
        <f t="shared" si="0"/>
        <v>0.75099091194365</v>
      </c>
      <c r="H15" s="41">
        <v>10019</v>
      </c>
      <c r="I15" s="63"/>
    </row>
    <row r="16" s="1" customFormat="1" ht="28" customHeight="1" spans="1:9">
      <c r="A16" s="26">
        <v>4</v>
      </c>
      <c r="B16" s="31" t="s">
        <v>1077</v>
      </c>
      <c r="C16" s="29"/>
      <c r="D16" s="29"/>
      <c r="E16" s="44" t="s">
        <v>1018</v>
      </c>
      <c r="F16" s="40"/>
      <c r="G16" s="27">
        <f t="shared" si="0"/>
        <v>0</v>
      </c>
      <c r="H16" s="29"/>
      <c r="I16" s="63"/>
    </row>
    <row r="17" s="1" customFormat="1" ht="28" customHeight="1" spans="1:9">
      <c r="A17" s="26">
        <v>5</v>
      </c>
      <c r="B17" s="37" t="s">
        <v>1078</v>
      </c>
      <c r="C17" s="41"/>
      <c r="D17" s="41"/>
      <c r="E17" s="42" t="s">
        <v>973</v>
      </c>
      <c r="F17" s="43"/>
      <c r="G17" s="27">
        <f t="shared" si="0"/>
        <v>0</v>
      </c>
      <c r="H17" s="41"/>
      <c r="I17" s="63"/>
    </row>
    <row r="18" s="1" customFormat="1" ht="28" customHeight="1" spans="1:9">
      <c r="A18" s="26">
        <v>6</v>
      </c>
      <c r="B18" s="37" t="s">
        <v>1079</v>
      </c>
      <c r="C18" s="41"/>
      <c r="D18" s="41"/>
      <c r="E18" s="41" t="s">
        <v>939</v>
      </c>
      <c r="F18" s="43"/>
      <c r="G18" s="27">
        <f t="shared" si="0"/>
        <v>0</v>
      </c>
      <c r="H18" s="41"/>
      <c r="I18" s="63"/>
    </row>
    <row r="19" s="1" customFormat="1" ht="28" customHeight="1" spans="1:9">
      <c r="A19" s="26">
        <v>7</v>
      </c>
      <c r="B19" s="37" t="s">
        <v>1080</v>
      </c>
      <c r="C19" s="41"/>
      <c r="D19" s="41"/>
      <c r="E19" s="41" t="s">
        <v>1028</v>
      </c>
      <c r="F19" s="43"/>
      <c r="G19" s="27">
        <f t="shared" si="0"/>
        <v>0</v>
      </c>
      <c r="H19" s="41"/>
      <c r="I19" s="63"/>
    </row>
    <row r="20" s="1" customFormat="1" ht="28" customHeight="1" spans="1:9">
      <c r="A20" s="26">
        <v>8</v>
      </c>
      <c r="B20" s="37" t="s">
        <v>1081</v>
      </c>
      <c r="C20" s="29">
        <v>1</v>
      </c>
      <c r="D20" s="29">
        <v>3000</v>
      </c>
      <c r="E20" s="29" t="s">
        <v>968</v>
      </c>
      <c r="F20" s="40">
        <v>1600</v>
      </c>
      <c r="G20" s="27">
        <f t="shared" si="0"/>
        <v>0.00649944805468473</v>
      </c>
      <c r="H20" s="29">
        <v>812</v>
      </c>
      <c r="I20" s="63"/>
    </row>
    <row r="21" s="1" customFormat="1" ht="28" customHeight="1" spans="1:9">
      <c r="A21" s="26">
        <v>9</v>
      </c>
      <c r="B21" s="45" t="s">
        <v>1082</v>
      </c>
      <c r="C21" s="46"/>
      <c r="D21" s="47"/>
      <c r="E21" s="48" t="s">
        <v>973</v>
      </c>
      <c r="F21" s="49"/>
      <c r="G21" s="27">
        <f t="shared" si="0"/>
        <v>0</v>
      </c>
      <c r="H21" s="47"/>
      <c r="I21" s="63"/>
    </row>
    <row r="22" s="1" customFormat="1" ht="28" customHeight="1" spans="1:9">
      <c r="A22" s="26">
        <v>10</v>
      </c>
      <c r="B22" s="37" t="s">
        <v>1083</v>
      </c>
      <c r="C22" s="29"/>
      <c r="D22" s="29"/>
      <c r="E22" s="29" t="s">
        <v>964</v>
      </c>
      <c r="F22" s="40"/>
      <c r="G22" s="27">
        <f t="shared" si="0"/>
        <v>0</v>
      </c>
      <c r="H22" s="29"/>
      <c r="I22" s="63"/>
    </row>
    <row r="23" s="1" customFormat="1" ht="28" customHeight="1" spans="1:9">
      <c r="A23" s="26">
        <v>11</v>
      </c>
      <c r="B23" s="37" t="s">
        <v>1084</v>
      </c>
      <c r="C23" s="29"/>
      <c r="D23" s="29"/>
      <c r="E23" s="29" t="s">
        <v>966</v>
      </c>
      <c r="F23" s="40"/>
      <c r="G23" s="27">
        <f t="shared" si="0"/>
        <v>0</v>
      </c>
      <c r="H23" s="29"/>
      <c r="I23" s="63"/>
    </row>
    <row r="24" s="1" customFormat="1" ht="28" customHeight="1" spans="1:9">
      <c r="A24" s="20" t="s">
        <v>974</v>
      </c>
      <c r="B24" s="28" t="s">
        <v>124</v>
      </c>
      <c r="C24" s="32"/>
      <c r="D24" s="29"/>
      <c r="E24" s="276" t="s">
        <v>1045</v>
      </c>
      <c r="F24" s="33"/>
      <c r="G24" s="27">
        <f t="shared" si="0"/>
        <v>0</v>
      </c>
      <c r="H24" s="32"/>
      <c r="I24" s="63"/>
    </row>
    <row r="25" s="1" customFormat="1" ht="28" customHeight="1" spans="1:9">
      <c r="A25" s="26">
        <v>1</v>
      </c>
      <c r="B25" s="31" t="s">
        <v>975</v>
      </c>
      <c r="C25" s="46"/>
      <c r="D25" s="46"/>
      <c r="E25" s="46" t="s">
        <v>976</v>
      </c>
      <c r="F25" s="50"/>
      <c r="G25" s="27">
        <f t="shared" si="0"/>
        <v>0</v>
      </c>
      <c r="H25" s="46"/>
      <c r="I25" s="63"/>
    </row>
    <row r="26" s="1" customFormat="1" ht="28" customHeight="1" spans="1:9">
      <c r="A26" s="26">
        <v>2</v>
      </c>
      <c r="B26" s="34" t="s">
        <v>110</v>
      </c>
      <c r="C26" s="46"/>
      <c r="D26" s="46"/>
      <c r="E26" s="46" t="s">
        <v>977</v>
      </c>
      <c r="F26" s="50"/>
      <c r="G26" s="27">
        <f t="shared" si="0"/>
        <v>0</v>
      </c>
      <c r="H26" s="46"/>
      <c r="I26" s="63"/>
    </row>
    <row r="27" s="1" customFormat="1" ht="28" customHeight="1" spans="1:9">
      <c r="A27" s="26">
        <v>3</v>
      </c>
      <c r="B27" s="31" t="s">
        <v>978</v>
      </c>
      <c r="C27" s="29"/>
      <c r="D27" s="29"/>
      <c r="E27" s="29" t="s">
        <v>955</v>
      </c>
      <c r="F27" s="40"/>
      <c r="G27" s="27">
        <f t="shared" si="0"/>
        <v>0</v>
      </c>
      <c r="H27" s="29"/>
      <c r="I27" s="63"/>
    </row>
    <row r="28" s="1" customFormat="1" ht="28" customHeight="1" spans="1:9">
      <c r="A28" s="20" t="s">
        <v>984</v>
      </c>
      <c r="B28" s="28" t="s">
        <v>985</v>
      </c>
      <c r="C28" s="32"/>
      <c r="D28" s="29"/>
      <c r="E28" s="276" t="s">
        <v>1045</v>
      </c>
      <c r="F28" s="33"/>
      <c r="G28" s="27">
        <f t="shared" si="0"/>
        <v>0</v>
      </c>
      <c r="H28" s="32"/>
      <c r="I28" s="63"/>
    </row>
    <row r="29" s="1" customFormat="1" ht="28" customHeight="1" spans="1:9">
      <c r="A29" s="20">
        <v>1</v>
      </c>
      <c r="B29" s="31" t="s">
        <v>110</v>
      </c>
      <c r="C29" s="29"/>
      <c r="D29" s="29"/>
      <c r="E29" s="29" t="s">
        <v>952</v>
      </c>
      <c r="F29" s="40"/>
      <c r="G29" s="27">
        <f t="shared" si="0"/>
        <v>0</v>
      </c>
      <c r="H29" s="29"/>
      <c r="I29" s="63"/>
    </row>
    <row r="30" s="1" customFormat="1" ht="28" customHeight="1" spans="1:9">
      <c r="A30" s="20">
        <v>2</v>
      </c>
      <c r="B30" s="31" t="s">
        <v>296</v>
      </c>
      <c r="C30" s="29"/>
      <c r="D30" s="29"/>
      <c r="E30" s="29" t="s">
        <v>986</v>
      </c>
      <c r="F30" s="40"/>
      <c r="G30" s="27">
        <f t="shared" si="0"/>
        <v>0</v>
      </c>
      <c r="H30" s="29"/>
      <c r="I30" s="63"/>
    </row>
    <row r="31" s="1" customFormat="1" ht="28" customHeight="1" spans="1:9">
      <c r="A31" s="20" t="s">
        <v>987</v>
      </c>
      <c r="B31" s="28" t="s">
        <v>220</v>
      </c>
      <c r="C31" s="32"/>
      <c r="D31" s="29"/>
      <c r="E31" s="276" t="s">
        <v>1045</v>
      </c>
      <c r="F31" s="33"/>
      <c r="G31" s="27">
        <f t="shared" si="0"/>
        <v>0</v>
      </c>
      <c r="H31" s="32"/>
      <c r="I31" s="63"/>
    </row>
    <row r="32" s="2" customFormat="1" ht="28" customHeight="1" spans="1:9">
      <c r="A32" s="26">
        <v>1</v>
      </c>
      <c r="B32" s="37" t="s">
        <v>988</v>
      </c>
      <c r="C32" s="38"/>
      <c r="D32" s="51"/>
      <c r="E32" s="38" t="s">
        <v>937</v>
      </c>
      <c r="F32" s="39"/>
      <c r="G32" s="27">
        <f t="shared" si="0"/>
        <v>0</v>
      </c>
      <c r="H32" s="38"/>
      <c r="I32" s="65"/>
    </row>
    <row r="33" s="1" customFormat="1" ht="28" customHeight="1" spans="1:9">
      <c r="A33" s="20" t="s">
        <v>989</v>
      </c>
      <c r="B33" s="28" t="s">
        <v>814</v>
      </c>
      <c r="C33" s="32">
        <f>C34</f>
        <v>2</v>
      </c>
      <c r="D33" s="32">
        <f>D34</f>
        <v>400</v>
      </c>
      <c r="E33" s="274" t="s">
        <v>911</v>
      </c>
      <c r="F33" s="32">
        <f>F34</f>
        <v>16000</v>
      </c>
      <c r="G33" s="27">
        <f t="shared" si="0"/>
        <v>0.0649944805468473</v>
      </c>
      <c r="H33" s="32">
        <f>H34</f>
        <v>6574</v>
      </c>
      <c r="I33" s="64"/>
    </row>
    <row r="34" s="1" customFormat="1" ht="28" customHeight="1" spans="1:9">
      <c r="A34" s="26">
        <v>1</v>
      </c>
      <c r="B34" s="31" t="s">
        <v>990</v>
      </c>
      <c r="C34" s="32">
        <v>2</v>
      </c>
      <c r="D34" s="29">
        <v>400</v>
      </c>
      <c r="E34" s="29" t="s">
        <v>964</v>
      </c>
      <c r="F34" s="40">
        <v>16000</v>
      </c>
      <c r="G34" s="27">
        <f t="shared" si="0"/>
        <v>0.0649944805468473</v>
      </c>
      <c r="H34" s="29">
        <v>6574</v>
      </c>
      <c r="I34" s="63"/>
    </row>
    <row r="35" s="1" customFormat="1" ht="28" customHeight="1" spans="1:9">
      <c r="A35" s="26">
        <v>2</v>
      </c>
      <c r="B35" s="31" t="s">
        <v>1085</v>
      </c>
      <c r="C35" s="29"/>
      <c r="D35" s="29"/>
      <c r="E35" s="29" t="s">
        <v>964</v>
      </c>
      <c r="F35" s="40"/>
      <c r="G35" s="27">
        <f t="shared" si="0"/>
        <v>0</v>
      </c>
      <c r="H35" s="29"/>
      <c r="I35" s="63"/>
    </row>
    <row r="36" s="1" customFormat="1" ht="28" customHeight="1" spans="1:9">
      <c r="A36" s="20" t="s">
        <v>993</v>
      </c>
      <c r="B36" s="28" t="s">
        <v>178</v>
      </c>
      <c r="C36" s="26"/>
      <c r="D36" s="29"/>
      <c r="E36" s="276" t="s">
        <v>1045</v>
      </c>
      <c r="F36" s="30"/>
      <c r="G36" s="27">
        <f t="shared" si="0"/>
        <v>0</v>
      </c>
      <c r="H36" s="26"/>
      <c r="I36" s="61"/>
    </row>
    <row r="37" s="1" customFormat="1" ht="28" customHeight="1" spans="1:9">
      <c r="A37" s="26">
        <v>1</v>
      </c>
      <c r="B37" s="34" t="s">
        <v>1086</v>
      </c>
      <c r="C37" s="46"/>
      <c r="D37" s="46"/>
      <c r="E37" s="29" t="s">
        <v>964</v>
      </c>
      <c r="F37" s="50"/>
      <c r="G37" s="27">
        <f t="shared" si="0"/>
        <v>0</v>
      </c>
      <c r="H37" s="46"/>
      <c r="I37" s="63"/>
    </row>
    <row r="38" s="1" customFormat="1" ht="28" customHeight="1" spans="1:9">
      <c r="A38" s="20" t="s">
        <v>997</v>
      </c>
      <c r="B38" s="28" t="s">
        <v>768</v>
      </c>
      <c r="C38" s="26"/>
      <c r="D38" s="29"/>
      <c r="E38" s="276" t="s">
        <v>1045</v>
      </c>
      <c r="F38" s="30"/>
      <c r="G38" s="27">
        <f t="shared" si="0"/>
        <v>0</v>
      </c>
      <c r="H38" s="26"/>
      <c r="I38" s="61"/>
    </row>
    <row r="39" s="1" customFormat="1" ht="28" customHeight="1" spans="1:9">
      <c r="A39" s="20">
        <v>1</v>
      </c>
      <c r="B39" s="31" t="s">
        <v>998</v>
      </c>
      <c r="C39" s="26"/>
      <c r="D39" s="26"/>
      <c r="E39" s="29" t="s">
        <v>1087</v>
      </c>
      <c r="F39" s="30"/>
      <c r="G39" s="27">
        <f t="shared" si="0"/>
        <v>0</v>
      </c>
      <c r="H39" s="26"/>
      <c r="I39" s="61"/>
    </row>
    <row r="40" s="2" customFormat="1" ht="28" customHeight="1" spans="1:9">
      <c r="A40" s="20">
        <v>2</v>
      </c>
      <c r="B40" s="31" t="s">
        <v>1001</v>
      </c>
      <c r="C40" s="32"/>
      <c r="D40" s="32"/>
      <c r="E40" s="29" t="s">
        <v>1002</v>
      </c>
      <c r="F40" s="33"/>
      <c r="G40" s="27">
        <f t="shared" si="0"/>
        <v>0</v>
      </c>
      <c r="H40" s="32"/>
      <c r="I40" s="63"/>
    </row>
    <row r="41" s="2" customFormat="1" ht="28" customHeight="1" spans="1:9">
      <c r="A41" s="20">
        <v>3</v>
      </c>
      <c r="B41" s="52" t="s">
        <v>1088</v>
      </c>
      <c r="C41" s="46"/>
      <c r="D41" s="46"/>
      <c r="E41" s="46" t="s">
        <v>1089</v>
      </c>
      <c r="F41" s="50"/>
      <c r="G41" s="27">
        <f t="shared" si="0"/>
        <v>0</v>
      </c>
      <c r="H41" s="46"/>
      <c r="I41" s="63"/>
    </row>
    <row r="42" s="1" customFormat="1" ht="28" customHeight="1" spans="1:9">
      <c r="A42" s="20" t="s">
        <v>1003</v>
      </c>
      <c r="B42" s="28" t="s">
        <v>35</v>
      </c>
      <c r="C42" s="32">
        <f t="shared" ref="C42:H42" si="1">SUM(C43:C53)</f>
        <v>15</v>
      </c>
      <c r="D42" s="32">
        <f t="shared" si="1"/>
        <v>8994.35</v>
      </c>
      <c r="E42" s="32">
        <f t="shared" si="1"/>
        <v>0</v>
      </c>
      <c r="F42" s="32">
        <f t="shared" si="1"/>
        <v>43699.75</v>
      </c>
      <c r="G42" s="27">
        <f t="shared" si="0"/>
        <v>0.177515159454818</v>
      </c>
      <c r="H42" s="32">
        <f t="shared" si="1"/>
        <v>15248</v>
      </c>
      <c r="I42" s="63"/>
    </row>
    <row r="43" s="1" customFormat="1" ht="28" customHeight="1" spans="1:9">
      <c r="A43" s="26">
        <v>1</v>
      </c>
      <c r="B43" s="37" t="s">
        <v>1027</v>
      </c>
      <c r="C43" s="51">
        <v>9</v>
      </c>
      <c r="D43" s="51">
        <v>125.35</v>
      </c>
      <c r="E43" s="38" t="s">
        <v>1028</v>
      </c>
      <c r="F43" s="53">
        <v>24465</v>
      </c>
      <c r="G43" s="27">
        <f t="shared" si="0"/>
        <v>0.0993806229111637</v>
      </c>
      <c r="H43" s="51">
        <v>1800</v>
      </c>
      <c r="I43" s="63"/>
    </row>
    <row r="44" s="2" customFormat="1" ht="28" customHeight="1" spans="1:9">
      <c r="A44" s="26">
        <v>2</v>
      </c>
      <c r="B44" s="37" t="s">
        <v>137</v>
      </c>
      <c r="C44" s="54"/>
      <c r="D44" s="54"/>
      <c r="E44" s="38" t="s">
        <v>1028</v>
      </c>
      <c r="F44" s="39"/>
      <c r="G44" s="27">
        <f t="shared" si="0"/>
        <v>0</v>
      </c>
      <c r="H44" s="38"/>
      <c r="I44" s="63"/>
    </row>
    <row r="45" s="3" customFormat="1" ht="28" customHeight="1" spans="1:9">
      <c r="A45" s="26">
        <v>3</v>
      </c>
      <c r="B45" s="37" t="s">
        <v>963</v>
      </c>
      <c r="C45" s="38"/>
      <c r="D45" s="38"/>
      <c r="E45" s="38" t="s">
        <v>939</v>
      </c>
      <c r="F45" s="39"/>
      <c r="G45" s="27">
        <f t="shared" si="0"/>
        <v>0</v>
      </c>
      <c r="H45" s="38"/>
      <c r="I45" s="63"/>
    </row>
    <row r="46" s="3" customFormat="1" ht="28" customHeight="1" spans="1:9">
      <c r="A46" s="26">
        <v>4</v>
      </c>
      <c r="B46" s="34" t="s">
        <v>1090</v>
      </c>
      <c r="C46" s="46">
        <v>2</v>
      </c>
      <c r="D46" s="46">
        <v>8865</v>
      </c>
      <c r="E46" s="48" t="s">
        <v>1024</v>
      </c>
      <c r="F46" s="50">
        <v>3686</v>
      </c>
      <c r="G46" s="27">
        <f t="shared" si="0"/>
        <v>0.0149731034559799</v>
      </c>
      <c r="H46" s="46">
        <v>300</v>
      </c>
      <c r="I46" s="63"/>
    </row>
    <row r="47" s="1" customFormat="1" ht="28" customHeight="1" spans="1:9">
      <c r="A47" s="26">
        <v>6</v>
      </c>
      <c r="B47" s="55" t="s">
        <v>880</v>
      </c>
      <c r="C47" s="46">
        <v>1</v>
      </c>
      <c r="D47" s="56">
        <v>1</v>
      </c>
      <c r="E47" s="48" t="s">
        <v>973</v>
      </c>
      <c r="F47" s="57">
        <v>1968.75</v>
      </c>
      <c r="G47" s="27">
        <f t="shared" si="0"/>
        <v>0.00799736772353785</v>
      </c>
      <c r="H47" s="56">
        <v>3287</v>
      </c>
      <c r="I47" s="4"/>
    </row>
    <row r="48" s="1" customFormat="1" ht="28" customHeight="1" spans="1:9">
      <c r="A48" s="26">
        <v>7</v>
      </c>
      <c r="B48" s="37" t="s">
        <v>1091</v>
      </c>
      <c r="C48" s="46"/>
      <c r="D48" s="35"/>
      <c r="E48" s="35" t="s">
        <v>955</v>
      </c>
      <c r="F48" s="36"/>
      <c r="G48" s="27">
        <f t="shared" si="0"/>
        <v>0</v>
      </c>
      <c r="H48" s="35"/>
      <c r="I48" s="4"/>
    </row>
    <row r="49" s="1" customFormat="1" ht="28" customHeight="1" spans="1:9">
      <c r="A49" s="26">
        <v>8</v>
      </c>
      <c r="B49" s="45" t="s">
        <v>1092</v>
      </c>
      <c r="C49" s="46"/>
      <c r="D49" s="35"/>
      <c r="E49" s="35" t="s">
        <v>955</v>
      </c>
      <c r="F49" s="36"/>
      <c r="G49" s="27">
        <f t="shared" si="0"/>
        <v>0</v>
      </c>
      <c r="H49" s="35"/>
      <c r="I49" s="4"/>
    </row>
    <row r="50" s="1" customFormat="1" ht="28" customHeight="1" spans="1:9">
      <c r="A50" s="26">
        <v>9</v>
      </c>
      <c r="B50" s="37" t="s">
        <v>1093</v>
      </c>
      <c r="C50" s="46"/>
      <c r="D50" s="35"/>
      <c r="E50" s="29" t="s">
        <v>964</v>
      </c>
      <c r="F50" s="36"/>
      <c r="G50" s="27">
        <f t="shared" si="0"/>
        <v>0</v>
      </c>
      <c r="H50" s="29"/>
      <c r="I50" s="4"/>
    </row>
    <row r="51" s="1" customFormat="1" ht="28" customHeight="1" spans="1:9">
      <c r="A51" s="26">
        <v>10</v>
      </c>
      <c r="B51" s="45" t="s">
        <v>1094</v>
      </c>
      <c r="C51" s="29"/>
      <c r="D51" s="29"/>
      <c r="E51" s="44" t="s">
        <v>1012</v>
      </c>
      <c r="F51" s="40"/>
      <c r="G51" s="27">
        <f t="shared" si="0"/>
        <v>0</v>
      </c>
      <c r="H51" s="29"/>
      <c r="I51" s="4"/>
    </row>
    <row r="52" s="1" customFormat="1" ht="28" customHeight="1" spans="1:9">
      <c r="A52" s="26">
        <v>11</v>
      </c>
      <c r="B52" s="45" t="s">
        <v>1026</v>
      </c>
      <c r="C52" s="29">
        <v>1</v>
      </c>
      <c r="D52" s="29">
        <v>1</v>
      </c>
      <c r="E52" s="44" t="s">
        <v>1012</v>
      </c>
      <c r="F52" s="40">
        <v>5700</v>
      </c>
      <c r="G52" s="27">
        <f t="shared" si="0"/>
        <v>0.0231542836948144</v>
      </c>
      <c r="H52" s="29">
        <v>3287</v>
      </c>
      <c r="I52" s="4"/>
    </row>
    <row r="53" s="1" customFormat="1" ht="28" customHeight="1" spans="1:9">
      <c r="A53" s="26">
        <v>12</v>
      </c>
      <c r="B53" s="45" t="s">
        <v>1095</v>
      </c>
      <c r="C53" s="29">
        <v>2</v>
      </c>
      <c r="D53" s="29">
        <v>2</v>
      </c>
      <c r="E53" s="44" t="s">
        <v>973</v>
      </c>
      <c r="F53" s="40">
        <v>7880</v>
      </c>
      <c r="G53" s="27">
        <f t="shared" si="0"/>
        <v>0.0320097816693223</v>
      </c>
      <c r="H53" s="29">
        <v>6574</v>
      </c>
      <c r="I53" s="4"/>
    </row>
  </sheetData>
  <mergeCells count="9">
    <mergeCell ref="A1:I1"/>
    <mergeCell ref="F2:I2"/>
    <mergeCell ref="D3:E3"/>
    <mergeCell ref="F3:G3"/>
    <mergeCell ref="A5:B5"/>
    <mergeCell ref="A3:A4"/>
    <mergeCell ref="B3:B4"/>
    <mergeCell ref="C3:C4"/>
    <mergeCell ref="H3:H4"/>
  </mergeCells>
  <pageMargins left="0.751388888888889" right="0.747916666666667" top="0.314583333333333" bottom="0.275" header="0.236111111111111" footer="0.156944444444444"/>
  <pageSetup paperSize="9" orientation="portrait" horizontalDpi="600"/>
  <headerFooter/>
  <ignoredErrors>
    <ignoredError sqref="G5:G6" formula="1"/>
    <ignoredError sqref="G7:G17 G18:G53" formula="1" emptyCellReference="1"/>
    <ignoredError sqref="H5:H6 H12 F5:F6 H42"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发展、债券项目库汇总表</vt:lpstr>
      <vt:lpstr>发展、债券项目库计划表</vt:lpstr>
      <vt:lpstr>发展、债券项目库统计表</vt:lpstr>
      <vt:lpstr>扶贫发展项目库汇总表</vt:lpstr>
      <vt:lpstr>扶贫发展项目库计划表</vt:lpstr>
      <vt:lpstr>扶贫发展项目库统计表</vt:lpstr>
      <vt:lpstr>地债项目库汇总表</vt:lpstr>
      <vt:lpstr>地债项目库计划表</vt:lpstr>
      <vt:lpstr>地债项目库统计表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2020-09-25T03:39:00Z</dcterms:created>
  <dcterms:modified xsi:type="dcterms:W3CDTF">2021-03-12T05:48:22Z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