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附件1提前下达自治区衔接资金项目计划" sheetId="1" r:id="rId1"/>
    <sheet name="附件2资金分配方案" sheetId="2" r:id="rId2"/>
    <sheet name="Sheet3" sheetId="3" r:id="rId3"/>
  </sheets>
  <definedNames>
    <definedName name="_xlnm._FilterDatabase" localSheetId="0" hidden="1">附件1提前下达自治区衔接资金项目计划!$A$6:$AI$19</definedName>
  </definedNames>
  <calcPr calcId="144525"/>
</workbook>
</file>

<file path=xl/sharedStrings.xml><?xml version="1.0" encoding="utf-8"?>
<sst xmlns="http://schemas.openxmlformats.org/spreadsheetml/2006/main" count="215" uniqueCount="140">
  <si>
    <t>附件：</t>
  </si>
  <si>
    <t>巴州且末县2024年度提前下达自治区财政衔接推进乡村振兴补助资金项目计划表</t>
  </si>
  <si>
    <t>填报单位（盖章）：且末县乡村振兴局</t>
  </si>
  <si>
    <t>填报时间：2024年1月 24日</t>
  </si>
  <si>
    <t>序号</t>
  </si>
  <si>
    <t>项目库
编号</t>
  </si>
  <si>
    <t>项目名称</t>
  </si>
  <si>
    <t>项目
类别</t>
  </si>
  <si>
    <t>项目
子类型</t>
  </si>
  <si>
    <t>三级类型</t>
  </si>
  <si>
    <t>建设
性质</t>
  </si>
  <si>
    <t>开工时间</t>
  </si>
  <si>
    <t>完工时间</t>
  </si>
  <si>
    <t>实施地点</t>
  </si>
  <si>
    <t>主要建设内容</t>
  </si>
  <si>
    <t>建设
单位</t>
  </si>
  <si>
    <t>建设
规模</t>
  </si>
  <si>
    <t>资金规模及来源</t>
  </si>
  <si>
    <t>项目主管
部门</t>
  </si>
  <si>
    <t>责任人</t>
  </si>
  <si>
    <t>带动脱贫户数</t>
  </si>
  <si>
    <t>利益联结</t>
  </si>
  <si>
    <t>绩效目标</t>
  </si>
  <si>
    <t>入库时间</t>
  </si>
  <si>
    <t>审批文号</t>
  </si>
  <si>
    <t>备注</t>
  </si>
  <si>
    <t>项目库
类型</t>
  </si>
  <si>
    <t>合计</t>
  </si>
  <si>
    <t>衔接资金</t>
  </si>
  <si>
    <t>自治州财政衔接资金</t>
  </si>
  <si>
    <t>地方政府
债券资金</t>
  </si>
  <si>
    <t>县市财政衔接资金</t>
  </si>
  <si>
    <t>其他资金</t>
  </si>
  <si>
    <t>小计</t>
  </si>
  <si>
    <t>中央巩固拓展脱贫攻坚成果和乡村振兴</t>
  </si>
  <si>
    <t>以工
代赈</t>
  </si>
  <si>
    <t>少数
民族
发展</t>
  </si>
  <si>
    <t>欠发达
国有
农场</t>
  </si>
  <si>
    <t>欠发达
国有
林场</t>
  </si>
  <si>
    <t>欠发达
国有
牧场</t>
  </si>
  <si>
    <t>自治区巩固拓展脱贫攻坚成果和乡村振兴</t>
  </si>
  <si>
    <t>合计9个3128万元</t>
  </si>
  <si>
    <t xml:space="preserve">   一、产业发展：</t>
  </si>
  <si>
    <t>哈哈</t>
  </si>
  <si>
    <t>QM056</t>
  </si>
  <si>
    <t>且末县小宛鸡养殖基地建设项目</t>
  </si>
  <si>
    <t>产业发展</t>
  </si>
  <si>
    <t>生产项目</t>
  </si>
  <si>
    <t>养殖业基地</t>
  </si>
  <si>
    <t>新建</t>
  </si>
  <si>
    <t>2024.10</t>
  </si>
  <si>
    <t>阿羌镇</t>
  </si>
  <si>
    <t>1、建设小宛鸡孵化车间100平方米、育雏车间350平方米、储蛋库40平方米、消毒室30平方米、实验室60平方米，均为砖混结构580平米，2200元/平米；小计127.6万元；2、养禽舍1200平方米，砖混钢架结构，2500元/平米；小计300万元；3、污水处理池1座200立方米，550元/立方米；小计11万元；4、堆粪场600平方米，150元/平米，需9万元，水电路等其他附属设施66.9万元，小计85.9万元；5、采购小宛鸡孵化设备2台,3万元/台，育雏专用设备1套200万元、养禽饲养设备（蛋鸡养殖）1套180万元、化验室检测设备1套20万元，饲草料加工设备1套17万元，消毒通道专用消毒喷雾机2套2万元、1台防疫消毒车3万元，小计428万元；6、工程建设其他费用包括前期工作可研编制费、招标咨询、勘察、设计费、监理费、竣工决算费、审计费等，投资估算9.5万元；以上合计951万元。</t>
  </si>
  <si>
    <t>个</t>
  </si>
  <si>
    <t>畜牧兽医局、阿热勒镇</t>
  </si>
  <si>
    <t>米日古丽·麦麦提</t>
  </si>
  <si>
    <t>项目完工后建成且末县小宛鸡养殖基地1座，完善养殖基地功能区和污水处理基础设施建设，通过对外承租的方式吸纳农户就业，不断壮大村集体经济，每年实现综合收益不低于项目总投资的6%，不断壮大村集体经济。项目建成后资产归属阿热勒镇阿勒村所有。</t>
  </si>
  <si>
    <t>项目建成后有效带动50户脱贫户、监测户及周边农户发展小宛鸡养殖产业户均年收入不低于1000元。</t>
  </si>
  <si>
    <t>且党农领字〔2023〕11号</t>
  </si>
  <si>
    <t>自治区资金</t>
  </si>
  <si>
    <t>计划项目库</t>
  </si>
  <si>
    <t xml:space="preserve">   二、就业项目</t>
  </si>
  <si>
    <t>QM163</t>
  </si>
  <si>
    <t>且末县2024年公益性岗位补助项目</t>
  </si>
  <si>
    <t>就业项目</t>
  </si>
  <si>
    <t>务工补助</t>
  </si>
  <si>
    <t>公益性岗位补贴</t>
  </si>
  <si>
    <t>且末县</t>
  </si>
  <si>
    <t>为持续巩固拓展脱贫攻坚成果，对我县2024年符合条件的430名脱贫户、监测户公益性岗位扶贫特设岗位进行补贴，按照每人500元进行补贴，补贴1月-10月的岗位补贴，共计215万元。</t>
  </si>
  <si>
    <t>人</t>
  </si>
  <si>
    <t>人社局</t>
  </si>
  <si>
    <t>艾尔肯·莫敏</t>
  </si>
  <si>
    <t>通过项目实施，促进430户脱贫劳动力或监测公益性岗位安置就业增收，户均实现增收6000元。</t>
  </si>
  <si>
    <t>QM165</t>
  </si>
  <si>
    <t>且末县2024年务工补助项目</t>
  </si>
  <si>
    <t>交通费补助</t>
  </si>
  <si>
    <t>为持续巩固拓展脱贫攻坚成果，通过劳务输出稳定就业方式有效推进乡村振兴，计划对42名疆内跨地州务工时间超过3个月以上的，每人按照500元的标准给予一次性交通补助，需资金2.5万元。</t>
  </si>
  <si>
    <t>通过项目实施，促进42户脱贫劳动力或监测户外出务工就业增收，户均实现增收1万元。</t>
  </si>
  <si>
    <t xml:space="preserve">   三、乡村建设行动</t>
  </si>
  <si>
    <t>QM007</t>
  </si>
  <si>
    <t>且末县阔什萨特玛乡托盖苏拉克村污水处理基础设施建设项目</t>
  </si>
  <si>
    <t>乡村建设行动</t>
  </si>
  <si>
    <t>人居环境整治</t>
  </si>
  <si>
    <t>农村污水治理</t>
  </si>
  <si>
    <t>阔什萨特玛乡托盖苏拉克村</t>
  </si>
  <si>
    <t>1、新建污水处理站1座（含相关设备及通电），50立方米，需要资金50万元；2、铺设排水管网3.5公里（含检查井），每公里52万元，需要资金182万元；3、安装玻璃钢化粪池4个（1个20立方米、3个5立方米），需要6万元；4、项目前期费用（设计、可研、监理、审计等）2.4万元。合计共需资金240.4万元。</t>
  </si>
  <si>
    <t>公里</t>
  </si>
  <si>
    <t>农业农村局、环保局、住建局</t>
  </si>
  <si>
    <t>卡米力·吐尔迪</t>
  </si>
  <si>
    <t>项目建成后促进托盖苏拉克村群众完善污水处理设施，提升人居环境整治，为实现乡村振兴重点示范村创建奠定工作基础，以点带面为后期乡村振兴示范乡镇建设夯实工作基础</t>
  </si>
  <si>
    <t>项目建成后资产归托盖苏拉克村所有，该项目建成后对我乡人居环境得到较大提升，污水能够集中处理，减少群众污水处理费用。对建设美丽乡村打下基础。</t>
  </si>
  <si>
    <t>QM015</t>
  </si>
  <si>
    <t>且末县阔什萨特玛乡托盖苏拉克村防渗渠建设项目</t>
  </si>
  <si>
    <t>农村基础设施（含产业配套基础设施）</t>
  </si>
  <si>
    <t>农村供水保障（饮水安全）工程建设</t>
  </si>
  <si>
    <t>为托盖苏拉克村博湖移民点新建UJ1200型板渠8公里及附属设施，105万元/公里，需840万元，项目前期费8万元，共需848万元。项目建成后资产归托盖苏拉克村所有。</t>
  </si>
  <si>
    <t>农业农村局、水利局</t>
  </si>
  <si>
    <t>项目建成uj1200装配式混凝土矩形槽渠8公里，改善提质增效高效节水灌溉面积15000亩。有效改善项目区农田基础设施条件，提升耕地质量，提高粮食和其他农作物综合生产能力，资产归属阔什萨特玛乡托盖苏拉克村所有。</t>
  </si>
  <si>
    <t>通过项目实施，资产归属项目所在村村委会所有，通过完善项目区农田基础设施条件，改善提质增效高效节水灌溉面积，提高粮食和其他农作物综合生产能力，受益农户70户（其中：脱贫户37户）。</t>
  </si>
  <si>
    <t>QM017</t>
  </si>
  <si>
    <t>且末县阔什萨特玛乡农村道路建设项目</t>
  </si>
  <si>
    <t>农村道路建设</t>
  </si>
  <si>
    <t>阔什萨特玛乡阔什萨特玛村、托盖苏拉克村</t>
  </si>
  <si>
    <t>在阔什萨特玛村一组及三组居民点修建2.5公里柏油路（宽4米），每公里60万元，需150万元；托盖苏拉克村一组及博湖移民点安装出行公共照明设施200盏及附属设施，共需110万元；另需项目前期费用及管理费2.6万，共需262.6万元。项目建成后，资产归村集体所有。</t>
  </si>
  <si>
    <t>交通运输局、阔什萨特玛乡</t>
  </si>
  <si>
    <t>项目建成后，能充分改善农村人居环境，建设美丽宜居乡村，事关广大农民群众福祉、农村社会文明和谐，人居环境得到大幅改善，同时增强文化传播，增强群众的归属感，资产归阔什萨特玛村、托盖苏拉克村所有。</t>
  </si>
  <si>
    <t>通过项目的实施，阔什萨特玛乡人居环境得到大幅改善，方便受益户和周边其他群众出行，提升基层党组织凝聚力、向心力，有利于社会稳定。受益户80户。</t>
  </si>
  <si>
    <t>QM043</t>
  </si>
  <si>
    <t>且末县琼库勒乡克亚克勒克村农业设施附属工程建设</t>
  </si>
  <si>
    <t>琼库勒乡克亚克勒克村</t>
  </si>
  <si>
    <t>1、计划在琼库勒乡克亚克勒克村蔬菜大棚基地新建80m³有机发酵池一座，每立方造价1800元，含配套设备，需要资金14.4万元；2、铺设管道1250米，每米320元，含配套设备，需要资金40万元；3、配套安全出行设备、蔬菜线播机、育苗床、小型挖掘机、自动喷灌等相关设备，需要资金45万元；预计总投资99.4万元。</t>
  </si>
  <si>
    <t>立方米</t>
  </si>
  <si>
    <t>伊明江·艾麦提</t>
  </si>
  <si>
    <t>项目建成80立方有机发酵池一座，进一步完善蔬菜种植基地功能设施，可提高物质转化率，施用后增加土壤的保水保肥能力，有效防治土壤板结，培肥地力，提升育苗质量，优化育苗环境。同时带动5户脱贫户、三类户转移就业，促进巩固拓展脱贫攻坚成果同乡村振兴有效衔接。资产产权归属克亚克勒克村村集体所有。</t>
  </si>
  <si>
    <t>项目建成后，有效提升蔬菜大棚基地种植肥利用率，促进全村5户脱贫户、三类户参与务工，增收3000元以上。促进巩固拓展脱贫攻坚成果同乡村振兴有效衔接。</t>
  </si>
  <si>
    <t>QM068</t>
  </si>
  <si>
    <t>且末县塔提让镇农村污水处理基础设施建设项目</t>
  </si>
  <si>
    <t>塔提让镇巴什塔提让村</t>
  </si>
  <si>
    <t>为进一步提升塔提让镇乡村振兴示范村人居环境整治，为群众聚集生活区完善农村污水处理基础设施建设项目，铺设排水管网4公里及附属设施，每公里65万元，需要资金260万元；新建污水处理站2座，接通供电设备（电力线路、变压器等设备）正常运行，需要100万元；项目前期费用4万元，共需要资金364万元，资产归村巴什塔提让村集体所有。</t>
  </si>
  <si>
    <t>农业农村局</t>
  </si>
  <si>
    <t>阿不力米提·阿不来提</t>
  </si>
  <si>
    <t>项目实施后建成农村污水处理管网4公里，小型污水处理站2座，资产产权归村集体所有，进一步提升2024年自治区及乡村振兴重点示范村巴什塔提让村人居环境治理，促进环境、土壤保护，提升农户生活居住幸福感。</t>
  </si>
  <si>
    <t>项目建成后4公里排水管网共计覆盖脱贫户监测户38户，辐射带农周边其他农户200户。</t>
  </si>
  <si>
    <t>QM152</t>
  </si>
  <si>
    <t>且末县阿热勒镇农村污水处理基础设施建设</t>
  </si>
  <si>
    <t>阿热勒镇阿热勒村、古再勒村、亚喀吾斯塘村</t>
  </si>
  <si>
    <t>为阿热勒镇建设排污主管道4.5千米，每千米32万元，需投入资金144万元。前期费用1.5万元。共计145.5万元。项目建成后资产按照属地原则归各村所有。</t>
  </si>
  <si>
    <t>环保局、住建局、</t>
  </si>
  <si>
    <t>项目建成后，此项目实施后为阿热勒镇200户脱贫户及周边农户污水排放基础设施的改善，改变生活污水乱排乱倒造成环境污染等问题，改善农村人居环境。有效促进巩固拓展脱贫攻坚成果同乡村振兴衔接。资产产权归属村集体所有</t>
  </si>
  <si>
    <t>此项目实施后为阿热勒镇200户脱贫户及周边农户污水排放基础设施改善，改变生活污水乱排乱倒造成环境污染等问题，进一步改善农村人居环境。</t>
  </si>
  <si>
    <t>且末县2024年提前下达自治区财政衔接推进乡村振兴补助资金分配方案</t>
  </si>
  <si>
    <t>单位：万元/个</t>
  </si>
  <si>
    <t>实施单位</t>
  </si>
  <si>
    <t>项目个数</t>
  </si>
  <si>
    <t>提前下达自治区衔接资金</t>
  </si>
  <si>
    <t>阿热勒镇</t>
  </si>
  <si>
    <t>阔什萨特玛乡</t>
  </si>
  <si>
    <t>琼库勒乡</t>
  </si>
  <si>
    <t>塔提让镇</t>
  </si>
  <si>
    <t>人力资源和社会保障局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</si>
</sst>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_ "/>
    <numFmt numFmtId="178" formatCode="yyyy&quot;年&quot;m&quot;月&quot;d&quot;日&quot;;@"/>
  </numFmts>
  <fonts count="40">
    <font>
      <sz val="11"/>
      <color theme="1"/>
      <name val="宋体"/>
      <charset val="134"/>
      <scheme val="minor"/>
    </font>
    <font>
      <sz val="15.5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3.5"/>
      <color theme="1"/>
      <name val="方正楷体_GBK"/>
      <charset val="134"/>
    </font>
    <font>
      <sz val="15.5"/>
      <name val="方正黑体_GBK"/>
      <charset val="134"/>
    </font>
    <font>
      <b/>
      <sz val="15.5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name val="方正小标宋_GBK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6"/>
      <name val="方正黑体_GBK"/>
      <charset val="134"/>
    </font>
    <font>
      <sz val="12"/>
      <name val="黑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2.5"/>
      <name val="宋体"/>
      <charset val="134"/>
      <scheme val="major"/>
    </font>
    <font>
      <b/>
      <sz val="14"/>
      <name val="黑体"/>
      <charset val="134"/>
    </font>
    <font>
      <b/>
      <sz val="11"/>
      <name val="黑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28" borderId="21" applyNumberFormat="0" applyAlignment="0" applyProtection="0">
      <alignment vertical="center"/>
    </xf>
    <xf numFmtId="0" fontId="30" fillId="28" borderId="15" applyNumberFormat="0" applyAlignment="0" applyProtection="0">
      <alignment vertical="center"/>
    </xf>
    <xf numFmtId="0" fontId="32" fillId="29" borderId="16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9" fillId="0" borderId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9"/>
  <sheetViews>
    <sheetView topLeftCell="D4" workbookViewId="0">
      <selection activeCell="O6" sqref="$A4:$XFD6"/>
    </sheetView>
  </sheetViews>
  <sheetFormatPr defaultColWidth="9" defaultRowHeight="14.4"/>
  <cols>
    <col min="1" max="1" width="5.5" style="11" customWidth="1"/>
    <col min="2" max="2" width="11.6296296296296" style="11" customWidth="1"/>
    <col min="3" max="3" width="16" style="11" customWidth="1"/>
    <col min="4" max="4" width="14.7037037037037" style="11" customWidth="1"/>
    <col min="5" max="5" width="14.8518518518519" style="11" customWidth="1"/>
    <col min="6" max="6" width="14.5833333333333" style="11" customWidth="1"/>
    <col min="7" max="7" width="10.1296296296296" style="11" customWidth="1"/>
    <col min="8" max="9" width="12" style="11" customWidth="1"/>
    <col min="10" max="10" width="11.1296296296296" style="11" customWidth="1"/>
    <col min="11" max="11" width="70.25" style="11" customWidth="1"/>
    <col min="12" max="12" width="13.6296296296296" style="11" customWidth="1"/>
    <col min="13" max="13" width="12.75" style="11" customWidth="1"/>
    <col min="14" max="14" width="11.6296296296296" style="11" customWidth="1"/>
    <col min="15" max="15" width="17.6388888888889" style="11" customWidth="1"/>
    <col min="16" max="16" width="12.7962962962963" style="11" customWidth="1"/>
    <col min="17" max="17" width="9.37962962962963" style="11" customWidth="1"/>
    <col min="18" max="18" width="15" style="11" customWidth="1"/>
    <col min="19" max="26" width="9.37962962962963" style="11" customWidth="1"/>
    <col min="27" max="28" width="9" style="11" customWidth="1"/>
    <col min="29" max="29" width="9.12962962962963" style="11" customWidth="1"/>
    <col min="30" max="30" width="47" style="11" customWidth="1"/>
    <col min="31" max="31" width="45.1388888888889" style="11" customWidth="1"/>
    <col min="32" max="32" width="17.5" style="11" customWidth="1"/>
    <col min="33" max="35" width="11" style="11" customWidth="1"/>
    <col min="36" max="16384" width="9" style="11"/>
  </cols>
  <sheetData>
    <row r="1" ht="36" customHeight="1" spans="1:2">
      <c r="A1" s="12" t="s">
        <v>0</v>
      </c>
      <c r="B1" s="12"/>
    </row>
    <row r="2" ht="37.2" spans="1:3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ht="54" customHeight="1" spans="1:35">
      <c r="A3" s="14" t="s">
        <v>2</v>
      </c>
      <c r="B3" s="14"/>
      <c r="C3" s="14"/>
      <c r="D3" s="14"/>
      <c r="E3" s="15"/>
      <c r="F3" s="15"/>
      <c r="G3" s="15"/>
      <c r="H3" s="16"/>
      <c r="I3" s="39"/>
      <c r="J3" s="15"/>
      <c r="K3" s="40"/>
      <c r="L3" s="15"/>
      <c r="M3" s="15"/>
      <c r="N3" s="41"/>
      <c r="O3" s="41"/>
      <c r="P3" s="40"/>
      <c r="Q3" s="40"/>
      <c r="R3" s="41"/>
      <c r="S3" s="15"/>
      <c r="T3" s="52"/>
      <c r="U3" s="15" t="s">
        <v>3</v>
      </c>
      <c r="V3" s="53"/>
      <c r="W3" s="53"/>
      <c r="X3" s="54"/>
      <c r="Y3" s="15"/>
      <c r="Z3" s="15"/>
      <c r="AA3" s="61"/>
      <c r="AB3" s="61"/>
      <c r="AC3" s="61"/>
      <c r="AD3" s="61"/>
      <c r="AE3" s="61"/>
      <c r="AF3" s="61"/>
      <c r="AG3" s="61"/>
      <c r="AH3" s="61"/>
      <c r="AI3" s="61"/>
    </row>
    <row r="4" ht="17.4" spans="1:35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18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42" t="s">
        <v>17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7" t="s">
        <v>18</v>
      </c>
      <c r="AB4" s="17" t="s">
        <v>19</v>
      </c>
      <c r="AC4" s="17" t="s">
        <v>20</v>
      </c>
      <c r="AD4" s="17" t="s">
        <v>21</v>
      </c>
      <c r="AE4" s="17" t="s">
        <v>22</v>
      </c>
      <c r="AF4" s="17" t="s">
        <v>23</v>
      </c>
      <c r="AG4" s="17" t="s">
        <v>24</v>
      </c>
      <c r="AH4" s="17" t="s">
        <v>25</v>
      </c>
      <c r="AI4" s="69" t="s">
        <v>26</v>
      </c>
    </row>
    <row r="5" ht="17.4" spans="1:35">
      <c r="A5" s="19"/>
      <c r="B5" s="19"/>
      <c r="C5" s="19"/>
      <c r="D5" s="19"/>
      <c r="E5" s="19"/>
      <c r="F5" s="19"/>
      <c r="G5" s="19"/>
      <c r="H5" s="20"/>
      <c r="I5" s="20"/>
      <c r="J5" s="19"/>
      <c r="K5" s="19"/>
      <c r="L5" s="19"/>
      <c r="M5" s="19"/>
      <c r="N5" s="17" t="s">
        <v>27</v>
      </c>
      <c r="O5" s="43" t="s">
        <v>28</v>
      </c>
      <c r="P5" s="44"/>
      <c r="Q5" s="44"/>
      <c r="R5" s="44"/>
      <c r="S5" s="44"/>
      <c r="T5" s="44"/>
      <c r="U5" s="44"/>
      <c r="V5" s="55"/>
      <c r="W5" s="17" t="s">
        <v>29</v>
      </c>
      <c r="X5" s="17" t="s">
        <v>30</v>
      </c>
      <c r="Y5" s="17" t="s">
        <v>31</v>
      </c>
      <c r="Z5" s="17" t="s">
        <v>32</v>
      </c>
      <c r="AA5" s="19"/>
      <c r="AB5" s="19"/>
      <c r="AC5" s="19"/>
      <c r="AD5" s="19"/>
      <c r="AE5" s="19"/>
      <c r="AF5" s="19"/>
      <c r="AG5" s="19"/>
      <c r="AH5" s="19"/>
      <c r="AI5" s="69"/>
    </row>
    <row r="6" ht="72" spans="1:35">
      <c r="A6" s="21"/>
      <c r="B6" s="21"/>
      <c r="C6" s="21"/>
      <c r="D6" s="21"/>
      <c r="E6" s="21"/>
      <c r="F6" s="21"/>
      <c r="G6" s="21"/>
      <c r="H6" s="22"/>
      <c r="I6" s="22"/>
      <c r="J6" s="21"/>
      <c r="K6" s="21"/>
      <c r="L6" s="21"/>
      <c r="M6" s="21"/>
      <c r="N6" s="21"/>
      <c r="O6" s="45" t="s">
        <v>33</v>
      </c>
      <c r="P6" s="46" t="s">
        <v>34</v>
      </c>
      <c r="Q6" s="45" t="s">
        <v>35</v>
      </c>
      <c r="R6" s="45" t="s">
        <v>36</v>
      </c>
      <c r="S6" s="46" t="s">
        <v>37</v>
      </c>
      <c r="T6" s="46" t="s">
        <v>38</v>
      </c>
      <c r="U6" s="46" t="s">
        <v>39</v>
      </c>
      <c r="V6" s="46" t="s">
        <v>40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69"/>
    </row>
    <row r="7" ht="15.6" spans="1:35">
      <c r="A7" s="23" t="s">
        <v>41</v>
      </c>
      <c r="B7" s="24"/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47">
        <f>N8+N10+N13</f>
        <v>3128</v>
      </c>
      <c r="O7" s="47">
        <f t="shared" ref="O7:AC7" si="0">O8+O10+O13</f>
        <v>3128</v>
      </c>
      <c r="P7" s="47">
        <f t="shared" si="0"/>
        <v>0</v>
      </c>
      <c r="Q7" s="47">
        <f t="shared" si="0"/>
        <v>0</v>
      </c>
      <c r="R7" s="47">
        <f t="shared" si="0"/>
        <v>0</v>
      </c>
      <c r="S7" s="47">
        <f t="shared" si="0"/>
        <v>0</v>
      </c>
      <c r="T7" s="47">
        <f t="shared" si="0"/>
        <v>0</v>
      </c>
      <c r="U7" s="47">
        <f t="shared" si="0"/>
        <v>0</v>
      </c>
      <c r="V7" s="47">
        <f t="shared" si="0"/>
        <v>3128</v>
      </c>
      <c r="W7" s="47">
        <f t="shared" si="0"/>
        <v>0</v>
      </c>
      <c r="X7" s="47">
        <f t="shared" si="0"/>
        <v>0</v>
      </c>
      <c r="Y7" s="47">
        <f t="shared" si="0"/>
        <v>0</v>
      </c>
      <c r="Z7" s="47">
        <f t="shared" si="0"/>
        <v>0</v>
      </c>
      <c r="AA7" s="47">
        <f t="shared" si="0"/>
        <v>0</v>
      </c>
      <c r="AB7" s="47">
        <f t="shared" si="0"/>
        <v>0</v>
      </c>
      <c r="AC7" s="47">
        <f t="shared" si="0"/>
        <v>965</v>
      </c>
      <c r="AD7" s="62"/>
      <c r="AE7" s="62"/>
      <c r="AF7" s="62"/>
      <c r="AG7" s="70"/>
      <c r="AH7" s="70"/>
      <c r="AI7" s="70"/>
    </row>
    <row r="8" ht="20.4" spans="1:35">
      <c r="A8" s="27" t="s">
        <v>42</v>
      </c>
      <c r="B8" s="27"/>
      <c r="C8" s="27"/>
      <c r="D8" s="28">
        <v>1</v>
      </c>
      <c r="E8" s="29"/>
      <c r="F8" s="29"/>
      <c r="G8" s="29"/>
      <c r="H8" s="30"/>
      <c r="I8" s="30"/>
      <c r="J8" s="29"/>
      <c r="K8" s="29"/>
      <c r="L8" s="29"/>
      <c r="M8" s="29"/>
      <c r="N8" s="45">
        <f>N9</f>
        <v>951</v>
      </c>
      <c r="O8" s="45">
        <f t="shared" ref="O8:AC8" si="1">O9</f>
        <v>951</v>
      </c>
      <c r="P8" s="45">
        <f t="shared" si="1"/>
        <v>0</v>
      </c>
      <c r="Q8" s="45">
        <f t="shared" si="1"/>
        <v>0</v>
      </c>
      <c r="R8" s="45">
        <f t="shared" si="1"/>
        <v>0</v>
      </c>
      <c r="S8" s="45">
        <f t="shared" si="1"/>
        <v>0</v>
      </c>
      <c r="T8" s="45">
        <f t="shared" si="1"/>
        <v>0</v>
      </c>
      <c r="U8" s="45">
        <f t="shared" si="1"/>
        <v>0</v>
      </c>
      <c r="V8" s="45">
        <f t="shared" si="1"/>
        <v>951</v>
      </c>
      <c r="W8" s="45">
        <f t="shared" si="1"/>
        <v>0</v>
      </c>
      <c r="X8" s="45">
        <f t="shared" si="1"/>
        <v>0</v>
      </c>
      <c r="Y8" s="45">
        <f t="shared" si="1"/>
        <v>0</v>
      </c>
      <c r="Z8" s="45">
        <f t="shared" si="1"/>
        <v>0</v>
      </c>
      <c r="AA8" s="45"/>
      <c r="AB8" s="45"/>
      <c r="AC8" s="45">
        <f t="shared" si="1"/>
        <v>50</v>
      </c>
      <c r="AD8" s="63"/>
      <c r="AE8" s="63"/>
      <c r="AF8" s="63"/>
      <c r="AG8" s="63"/>
      <c r="AH8" s="71" t="s">
        <v>43</v>
      </c>
      <c r="AI8" s="63"/>
    </row>
    <row r="9" ht="194.4" spans="1:35">
      <c r="A9" s="31">
        <v>1</v>
      </c>
      <c r="B9" s="32" t="s">
        <v>44</v>
      </c>
      <c r="C9" s="31" t="s">
        <v>45</v>
      </c>
      <c r="D9" s="33" t="s">
        <v>46</v>
      </c>
      <c r="E9" s="31" t="s">
        <v>47</v>
      </c>
      <c r="F9" s="31" t="s">
        <v>48</v>
      </c>
      <c r="G9" s="31" t="s">
        <v>49</v>
      </c>
      <c r="H9" s="32">
        <v>2024.03</v>
      </c>
      <c r="I9" s="32" t="s">
        <v>50</v>
      </c>
      <c r="J9" s="31" t="s">
        <v>51</v>
      </c>
      <c r="K9" s="48" t="s">
        <v>52</v>
      </c>
      <c r="L9" s="31" t="s">
        <v>53</v>
      </c>
      <c r="M9" s="31">
        <v>1</v>
      </c>
      <c r="N9" s="26">
        <f>O9+W9+X9+Y9+Z9</f>
        <v>951</v>
      </c>
      <c r="O9" s="26">
        <f>SUM(P9:V9)</f>
        <v>951</v>
      </c>
      <c r="P9" s="37"/>
      <c r="Q9" s="51"/>
      <c r="R9" s="51"/>
      <c r="S9" s="51"/>
      <c r="T9" s="56"/>
      <c r="U9" s="57"/>
      <c r="V9" s="57">
        <v>951</v>
      </c>
      <c r="W9" s="57"/>
      <c r="X9" s="57"/>
      <c r="Y9" s="57"/>
      <c r="Z9" s="57"/>
      <c r="AA9" s="64" t="s">
        <v>54</v>
      </c>
      <c r="AB9" s="31" t="s">
        <v>55</v>
      </c>
      <c r="AC9" s="31">
        <v>50</v>
      </c>
      <c r="AD9" s="31" t="s">
        <v>56</v>
      </c>
      <c r="AE9" s="65" t="s">
        <v>57</v>
      </c>
      <c r="AF9" s="66">
        <v>45251</v>
      </c>
      <c r="AG9" s="31" t="s">
        <v>58</v>
      </c>
      <c r="AH9" s="31" t="s">
        <v>59</v>
      </c>
      <c r="AI9" s="37" t="s">
        <v>60</v>
      </c>
    </row>
    <row r="10" ht="20.4" spans="1:35">
      <c r="A10" s="34" t="s">
        <v>61</v>
      </c>
      <c r="B10" s="35"/>
      <c r="C10" s="36"/>
      <c r="D10" s="28">
        <v>2</v>
      </c>
      <c r="E10" s="29"/>
      <c r="F10" s="29"/>
      <c r="G10" s="29"/>
      <c r="H10" s="29"/>
      <c r="I10" s="29"/>
      <c r="J10" s="29"/>
      <c r="K10" s="29"/>
      <c r="L10" s="29"/>
      <c r="M10" s="29"/>
      <c r="N10" s="28">
        <f>SUM(N11:N12)</f>
        <v>217.1</v>
      </c>
      <c r="O10" s="28">
        <f t="shared" ref="O10:AC10" si="2">SUM(O11:O12)</f>
        <v>217.1</v>
      </c>
      <c r="P10" s="28">
        <f t="shared" si="2"/>
        <v>0</v>
      </c>
      <c r="Q10" s="28">
        <f t="shared" si="2"/>
        <v>0</v>
      </c>
      <c r="R10" s="28">
        <f t="shared" si="2"/>
        <v>0</v>
      </c>
      <c r="S10" s="28">
        <f t="shared" si="2"/>
        <v>0</v>
      </c>
      <c r="T10" s="28">
        <f t="shared" si="2"/>
        <v>0</v>
      </c>
      <c r="U10" s="28">
        <f t="shared" si="2"/>
        <v>0</v>
      </c>
      <c r="V10" s="28">
        <f t="shared" si="2"/>
        <v>217.1</v>
      </c>
      <c r="W10" s="28">
        <f t="shared" si="2"/>
        <v>0</v>
      </c>
      <c r="X10" s="28">
        <f t="shared" si="2"/>
        <v>0</v>
      </c>
      <c r="Y10" s="28">
        <f t="shared" si="2"/>
        <v>0</v>
      </c>
      <c r="Z10" s="28">
        <f t="shared" si="2"/>
        <v>0</v>
      </c>
      <c r="AA10" s="28">
        <f t="shared" si="2"/>
        <v>0</v>
      </c>
      <c r="AB10" s="28">
        <f t="shared" si="2"/>
        <v>0</v>
      </c>
      <c r="AC10" s="28">
        <f t="shared" si="2"/>
        <v>472</v>
      </c>
      <c r="AD10" s="31"/>
      <c r="AE10" s="31"/>
      <c r="AF10" s="28"/>
      <c r="AG10" s="28"/>
      <c r="AH10" s="72" t="s">
        <v>43</v>
      </c>
      <c r="AI10" s="28"/>
    </row>
    <row r="11" ht="48.6" spans="1:35">
      <c r="A11" s="31">
        <v>1</v>
      </c>
      <c r="B11" s="32" t="s">
        <v>62</v>
      </c>
      <c r="C11" s="31" t="s">
        <v>63</v>
      </c>
      <c r="D11" s="31" t="s">
        <v>64</v>
      </c>
      <c r="E11" s="31" t="s">
        <v>65</v>
      </c>
      <c r="F11" s="31" t="s">
        <v>66</v>
      </c>
      <c r="G11" s="31" t="s">
        <v>49</v>
      </c>
      <c r="H11" s="32">
        <v>2024.03</v>
      </c>
      <c r="I11" s="32" t="s">
        <v>50</v>
      </c>
      <c r="J11" s="31" t="s">
        <v>67</v>
      </c>
      <c r="K11" s="49" t="s">
        <v>68</v>
      </c>
      <c r="L11" s="50" t="s">
        <v>69</v>
      </c>
      <c r="M11" s="31">
        <v>430</v>
      </c>
      <c r="N11" s="26">
        <f>O11+W11+X11+Y11+Z11</f>
        <v>215</v>
      </c>
      <c r="O11" s="26">
        <f>SUM(P11:V11)</f>
        <v>215</v>
      </c>
      <c r="P11" s="37"/>
      <c r="Q11" s="51"/>
      <c r="R11" s="58"/>
      <c r="S11" s="58"/>
      <c r="T11" s="56"/>
      <c r="U11" s="57"/>
      <c r="V11" s="59">
        <v>215</v>
      </c>
      <c r="W11" s="59"/>
      <c r="X11" s="57"/>
      <c r="Y11" s="57"/>
      <c r="Z11" s="57"/>
      <c r="AA11" s="65" t="s">
        <v>70</v>
      </c>
      <c r="AB11" s="31" t="s">
        <v>71</v>
      </c>
      <c r="AC11" s="50">
        <v>430</v>
      </c>
      <c r="AD11" s="31" t="s">
        <v>72</v>
      </c>
      <c r="AE11" s="31" t="s">
        <v>72</v>
      </c>
      <c r="AF11" s="66">
        <v>45251</v>
      </c>
      <c r="AG11" s="31" t="s">
        <v>58</v>
      </c>
      <c r="AH11" s="37" t="s">
        <v>59</v>
      </c>
      <c r="AI11" s="73" t="s">
        <v>60</v>
      </c>
    </row>
    <row r="12" ht="48.6" spans="1:35">
      <c r="A12" s="31">
        <v>2</v>
      </c>
      <c r="B12" s="32" t="s">
        <v>73</v>
      </c>
      <c r="C12" s="31" t="s">
        <v>74</v>
      </c>
      <c r="D12" s="31" t="s">
        <v>64</v>
      </c>
      <c r="E12" s="31" t="s">
        <v>65</v>
      </c>
      <c r="F12" s="31" t="s">
        <v>75</v>
      </c>
      <c r="G12" s="31" t="s">
        <v>49</v>
      </c>
      <c r="H12" s="32">
        <v>2024.03</v>
      </c>
      <c r="I12" s="32" t="s">
        <v>50</v>
      </c>
      <c r="J12" s="31" t="s">
        <v>67</v>
      </c>
      <c r="K12" s="49" t="s">
        <v>76</v>
      </c>
      <c r="L12" s="50" t="s">
        <v>69</v>
      </c>
      <c r="M12" s="31">
        <v>42</v>
      </c>
      <c r="N12" s="26">
        <f>O12+W12+X12+Y12+Z12</f>
        <v>2.1</v>
      </c>
      <c r="O12" s="26">
        <f>SUM(P12:V12)</f>
        <v>2.1</v>
      </c>
      <c r="P12" s="37">
        <v>0</v>
      </c>
      <c r="Q12" s="51"/>
      <c r="R12" s="58"/>
      <c r="S12" s="58"/>
      <c r="T12" s="56"/>
      <c r="U12" s="57"/>
      <c r="V12" s="57">
        <v>2.1</v>
      </c>
      <c r="W12" s="57"/>
      <c r="X12" s="57"/>
      <c r="Y12" s="57"/>
      <c r="Z12" s="57"/>
      <c r="AA12" s="65" t="s">
        <v>70</v>
      </c>
      <c r="AB12" s="31" t="s">
        <v>71</v>
      </c>
      <c r="AC12" s="50">
        <v>42</v>
      </c>
      <c r="AD12" s="31" t="s">
        <v>77</v>
      </c>
      <c r="AE12" s="31" t="s">
        <v>77</v>
      </c>
      <c r="AF12" s="66">
        <v>45251</v>
      </c>
      <c r="AG12" s="31" t="s">
        <v>58</v>
      </c>
      <c r="AH12" s="37" t="s">
        <v>59</v>
      </c>
      <c r="AI12" s="37" t="s">
        <v>60</v>
      </c>
    </row>
    <row r="13" ht="20.4" spans="1:35">
      <c r="A13" s="34" t="s">
        <v>78</v>
      </c>
      <c r="B13" s="35"/>
      <c r="C13" s="36"/>
      <c r="D13" s="28">
        <v>6</v>
      </c>
      <c r="E13" s="29"/>
      <c r="F13" s="29"/>
      <c r="G13" s="29"/>
      <c r="H13" s="29"/>
      <c r="I13" s="29"/>
      <c r="J13" s="29"/>
      <c r="K13" s="29"/>
      <c r="L13" s="29"/>
      <c r="M13" s="29"/>
      <c r="N13" s="28">
        <f>SUM(N14:N19)</f>
        <v>1959.9</v>
      </c>
      <c r="O13" s="28">
        <f t="shared" ref="O13:AC13" si="3">SUM(O14:O19)</f>
        <v>1959.9</v>
      </c>
      <c r="P13" s="28">
        <f t="shared" si="3"/>
        <v>0</v>
      </c>
      <c r="Q13" s="28">
        <f t="shared" si="3"/>
        <v>0</v>
      </c>
      <c r="R13" s="28">
        <f t="shared" si="3"/>
        <v>0</v>
      </c>
      <c r="S13" s="28">
        <f t="shared" si="3"/>
        <v>0</v>
      </c>
      <c r="T13" s="28">
        <f t="shared" si="3"/>
        <v>0</v>
      </c>
      <c r="U13" s="28">
        <f t="shared" si="3"/>
        <v>0</v>
      </c>
      <c r="V13" s="28">
        <f t="shared" si="3"/>
        <v>1959.9</v>
      </c>
      <c r="W13" s="28">
        <f t="shared" si="3"/>
        <v>0</v>
      </c>
      <c r="X13" s="28">
        <f t="shared" si="3"/>
        <v>0</v>
      </c>
      <c r="Y13" s="28">
        <f t="shared" si="3"/>
        <v>0</v>
      </c>
      <c r="Z13" s="28">
        <f t="shared" si="3"/>
        <v>0</v>
      </c>
      <c r="AA13" s="28">
        <f t="shared" si="3"/>
        <v>0</v>
      </c>
      <c r="AB13" s="28">
        <f t="shared" si="3"/>
        <v>0</v>
      </c>
      <c r="AC13" s="28">
        <f t="shared" si="3"/>
        <v>443</v>
      </c>
      <c r="AD13" s="28"/>
      <c r="AE13" s="28"/>
      <c r="AF13" s="28"/>
      <c r="AG13" s="28"/>
      <c r="AH13" s="72" t="s">
        <v>43</v>
      </c>
      <c r="AI13" s="28"/>
    </row>
    <row r="14" ht="100" customHeight="1" spans="1:35">
      <c r="A14" s="31">
        <v>1</v>
      </c>
      <c r="B14" s="32" t="s">
        <v>79</v>
      </c>
      <c r="C14" s="31" t="s">
        <v>80</v>
      </c>
      <c r="D14" s="37" t="s">
        <v>81</v>
      </c>
      <c r="E14" s="37" t="s">
        <v>82</v>
      </c>
      <c r="F14" s="37" t="s">
        <v>83</v>
      </c>
      <c r="G14" s="31" t="s">
        <v>49</v>
      </c>
      <c r="H14" s="32">
        <v>2024.03</v>
      </c>
      <c r="I14" s="32" t="s">
        <v>50</v>
      </c>
      <c r="J14" s="31" t="s">
        <v>84</v>
      </c>
      <c r="K14" s="49" t="s">
        <v>85</v>
      </c>
      <c r="L14" s="51" t="s">
        <v>86</v>
      </c>
      <c r="M14" s="31">
        <v>3.5</v>
      </c>
      <c r="N14" s="26">
        <f t="shared" ref="N14:N19" si="4">O14+W14+X14+Y14+Z14</f>
        <v>240.4</v>
      </c>
      <c r="O14" s="26">
        <f t="shared" ref="O14:O19" si="5">SUM(P14:V14)</f>
        <v>240.4</v>
      </c>
      <c r="P14" s="37"/>
      <c r="Q14" s="51"/>
      <c r="R14" s="51"/>
      <c r="S14" s="51"/>
      <c r="T14" s="56"/>
      <c r="U14" s="57"/>
      <c r="V14" s="59">
        <v>240.4</v>
      </c>
      <c r="W14" s="57"/>
      <c r="X14" s="57"/>
      <c r="Y14" s="57"/>
      <c r="Z14" s="57"/>
      <c r="AA14" s="67" t="s">
        <v>87</v>
      </c>
      <c r="AB14" s="37" t="s">
        <v>88</v>
      </c>
      <c r="AC14" s="37">
        <v>50</v>
      </c>
      <c r="AD14" s="31" t="s">
        <v>89</v>
      </c>
      <c r="AE14" s="31" t="s">
        <v>90</v>
      </c>
      <c r="AF14" s="66">
        <v>45251</v>
      </c>
      <c r="AG14" s="31" t="s">
        <v>58</v>
      </c>
      <c r="AH14" s="37" t="s">
        <v>59</v>
      </c>
      <c r="AI14" s="37" t="s">
        <v>60</v>
      </c>
    </row>
    <row r="15" ht="84" customHeight="1" spans="1:35">
      <c r="A15" s="31">
        <v>2</v>
      </c>
      <c r="B15" s="32" t="s">
        <v>91</v>
      </c>
      <c r="C15" s="31" t="s">
        <v>92</v>
      </c>
      <c r="D15" s="37" t="s">
        <v>81</v>
      </c>
      <c r="E15" s="37" t="s">
        <v>93</v>
      </c>
      <c r="F15" s="37" t="s">
        <v>94</v>
      </c>
      <c r="G15" s="31" t="s">
        <v>49</v>
      </c>
      <c r="H15" s="32">
        <v>2024.03</v>
      </c>
      <c r="I15" s="32" t="s">
        <v>50</v>
      </c>
      <c r="J15" s="31" t="s">
        <v>84</v>
      </c>
      <c r="K15" s="49" t="s">
        <v>95</v>
      </c>
      <c r="L15" s="51" t="s">
        <v>86</v>
      </c>
      <c r="M15" s="31">
        <v>8</v>
      </c>
      <c r="N15" s="26">
        <f t="shared" si="4"/>
        <v>848</v>
      </c>
      <c r="O15" s="26">
        <f t="shared" si="5"/>
        <v>848</v>
      </c>
      <c r="P15" s="37"/>
      <c r="Q15" s="51"/>
      <c r="R15" s="51"/>
      <c r="S15" s="51"/>
      <c r="T15" s="56"/>
      <c r="U15" s="57"/>
      <c r="V15" s="57">
        <v>848</v>
      </c>
      <c r="W15" s="57"/>
      <c r="X15" s="57"/>
      <c r="Y15" s="57"/>
      <c r="Z15" s="57"/>
      <c r="AA15" s="65" t="s">
        <v>96</v>
      </c>
      <c r="AB15" s="31" t="s">
        <v>88</v>
      </c>
      <c r="AC15" s="31">
        <v>70</v>
      </c>
      <c r="AD15" s="31" t="s">
        <v>97</v>
      </c>
      <c r="AE15" s="31" t="s">
        <v>98</v>
      </c>
      <c r="AF15" s="66">
        <v>45251</v>
      </c>
      <c r="AG15" s="31" t="s">
        <v>58</v>
      </c>
      <c r="AH15" s="37" t="s">
        <v>59</v>
      </c>
      <c r="AI15" s="37" t="s">
        <v>60</v>
      </c>
    </row>
    <row r="16" ht="113" customHeight="1" spans="1:35">
      <c r="A16" s="31">
        <v>3</v>
      </c>
      <c r="B16" s="32" t="s">
        <v>99</v>
      </c>
      <c r="C16" s="31" t="s">
        <v>100</v>
      </c>
      <c r="D16" s="31" t="s">
        <v>81</v>
      </c>
      <c r="E16" s="31" t="s">
        <v>93</v>
      </c>
      <c r="F16" s="31" t="s">
        <v>101</v>
      </c>
      <c r="G16" s="31" t="s">
        <v>49</v>
      </c>
      <c r="H16" s="32">
        <v>2024.03</v>
      </c>
      <c r="I16" s="32" t="s">
        <v>50</v>
      </c>
      <c r="J16" s="31" t="s">
        <v>102</v>
      </c>
      <c r="K16" s="49" t="s">
        <v>103</v>
      </c>
      <c r="L16" s="51" t="s">
        <v>86</v>
      </c>
      <c r="M16" s="31">
        <v>2.5</v>
      </c>
      <c r="N16" s="26">
        <f t="shared" si="4"/>
        <v>262.6</v>
      </c>
      <c r="O16" s="26">
        <f t="shared" si="5"/>
        <v>262.6</v>
      </c>
      <c r="P16" s="37"/>
      <c r="Q16" s="51"/>
      <c r="R16" s="51"/>
      <c r="S16" s="51"/>
      <c r="T16" s="56"/>
      <c r="U16" s="57"/>
      <c r="V16" s="57">
        <v>262.6</v>
      </c>
      <c r="W16" s="57"/>
      <c r="X16" s="57"/>
      <c r="Y16" s="57"/>
      <c r="Z16" s="57"/>
      <c r="AA16" s="65" t="s">
        <v>104</v>
      </c>
      <c r="AB16" s="31" t="s">
        <v>88</v>
      </c>
      <c r="AC16" s="31">
        <v>80</v>
      </c>
      <c r="AD16" s="31" t="s">
        <v>105</v>
      </c>
      <c r="AE16" s="31" t="s">
        <v>106</v>
      </c>
      <c r="AF16" s="66">
        <v>45251</v>
      </c>
      <c r="AG16" s="31" t="s">
        <v>58</v>
      </c>
      <c r="AH16" s="37" t="s">
        <v>59</v>
      </c>
      <c r="AI16" s="37" t="s">
        <v>60</v>
      </c>
    </row>
    <row r="17" ht="113" customHeight="1" spans="1:35">
      <c r="A17" s="31">
        <v>4</v>
      </c>
      <c r="B17" s="32" t="s">
        <v>107</v>
      </c>
      <c r="C17" s="31" t="s">
        <v>108</v>
      </c>
      <c r="D17" s="38" t="s">
        <v>81</v>
      </c>
      <c r="E17" s="37" t="s">
        <v>93</v>
      </c>
      <c r="F17" s="37" t="s">
        <v>94</v>
      </c>
      <c r="G17" s="31" t="s">
        <v>49</v>
      </c>
      <c r="H17" s="32">
        <v>2024.03</v>
      </c>
      <c r="I17" s="32" t="s">
        <v>50</v>
      </c>
      <c r="J17" s="31" t="s">
        <v>109</v>
      </c>
      <c r="K17" s="48" t="s">
        <v>110</v>
      </c>
      <c r="L17" s="51" t="s">
        <v>111</v>
      </c>
      <c r="M17" s="31">
        <v>80</v>
      </c>
      <c r="N17" s="26">
        <f t="shared" si="4"/>
        <v>99.4</v>
      </c>
      <c r="O17" s="26">
        <f t="shared" si="5"/>
        <v>99.4</v>
      </c>
      <c r="P17" s="51"/>
      <c r="Q17" s="51"/>
      <c r="R17" s="51"/>
      <c r="S17" s="51"/>
      <c r="T17" s="56"/>
      <c r="U17" s="57"/>
      <c r="V17" s="60">
        <v>99.4</v>
      </c>
      <c r="W17" s="57"/>
      <c r="X17" s="57"/>
      <c r="Y17" s="57"/>
      <c r="Z17" s="57"/>
      <c r="AA17" s="64" t="s">
        <v>96</v>
      </c>
      <c r="AB17" s="31" t="s">
        <v>112</v>
      </c>
      <c r="AC17" s="31">
        <v>5</v>
      </c>
      <c r="AD17" s="31" t="s">
        <v>113</v>
      </c>
      <c r="AE17" s="31" t="s">
        <v>114</v>
      </c>
      <c r="AF17" s="66">
        <v>45251</v>
      </c>
      <c r="AG17" s="31" t="s">
        <v>58</v>
      </c>
      <c r="AH17" s="37" t="s">
        <v>59</v>
      </c>
      <c r="AI17" s="37" t="s">
        <v>60</v>
      </c>
    </row>
    <row r="18" ht="93" customHeight="1" spans="1:35">
      <c r="A18" s="31">
        <v>5</v>
      </c>
      <c r="B18" s="32" t="s">
        <v>115</v>
      </c>
      <c r="C18" s="31" t="s">
        <v>116</v>
      </c>
      <c r="D18" s="31" t="s">
        <v>81</v>
      </c>
      <c r="E18" s="31" t="s">
        <v>82</v>
      </c>
      <c r="F18" s="31" t="s">
        <v>83</v>
      </c>
      <c r="G18" s="31" t="s">
        <v>49</v>
      </c>
      <c r="H18" s="32">
        <v>2024.03</v>
      </c>
      <c r="I18" s="32" t="s">
        <v>50</v>
      </c>
      <c r="J18" s="37" t="s">
        <v>117</v>
      </c>
      <c r="K18" s="48" t="s">
        <v>118</v>
      </c>
      <c r="L18" s="51" t="s">
        <v>86</v>
      </c>
      <c r="M18" s="31">
        <v>4</v>
      </c>
      <c r="N18" s="26">
        <f t="shared" si="4"/>
        <v>364</v>
      </c>
      <c r="O18" s="26">
        <f t="shared" si="5"/>
        <v>364</v>
      </c>
      <c r="P18" s="51"/>
      <c r="Q18" s="51"/>
      <c r="R18" s="51"/>
      <c r="S18" s="56"/>
      <c r="T18" s="57"/>
      <c r="U18" s="57"/>
      <c r="V18" s="57">
        <v>364</v>
      </c>
      <c r="W18" s="57"/>
      <c r="X18" s="57"/>
      <c r="Y18" s="57"/>
      <c r="Z18" s="64"/>
      <c r="AA18" s="37" t="s">
        <v>119</v>
      </c>
      <c r="AB18" s="37" t="s">
        <v>120</v>
      </c>
      <c r="AC18" s="68">
        <v>38</v>
      </c>
      <c r="AD18" s="37" t="s">
        <v>121</v>
      </c>
      <c r="AE18" s="37" t="s">
        <v>122</v>
      </c>
      <c r="AF18" s="66">
        <v>45251</v>
      </c>
      <c r="AG18" s="31" t="s">
        <v>58</v>
      </c>
      <c r="AH18" s="37" t="s">
        <v>59</v>
      </c>
      <c r="AI18" s="37" t="s">
        <v>60</v>
      </c>
    </row>
    <row r="19" ht="93" customHeight="1" spans="1:35">
      <c r="A19" s="31">
        <v>6</v>
      </c>
      <c r="B19" s="32" t="s">
        <v>123</v>
      </c>
      <c r="C19" s="31" t="s">
        <v>124</v>
      </c>
      <c r="D19" s="31" t="s">
        <v>81</v>
      </c>
      <c r="E19" s="31" t="s">
        <v>82</v>
      </c>
      <c r="F19" s="37" t="s">
        <v>83</v>
      </c>
      <c r="G19" s="31" t="s">
        <v>49</v>
      </c>
      <c r="H19" s="32">
        <v>2024.03</v>
      </c>
      <c r="I19" s="32" t="s">
        <v>50</v>
      </c>
      <c r="J19" s="31" t="s">
        <v>125</v>
      </c>
      <c r="K19" s="49" t="s">
        <v>126</v>
      </c>
      <c r="L19" s="51" t="s">
        <v>86</v>
      </c>
      <c r="M19" s="31">
        <v>4.5</v>
      </c>
      <c r="N19" s="26">
        <f t="shared" si="4"/>
        <v>145.5</v>
      </c>
      <c r="O19" s="26">
        <f t="shared" si="5"/>
        <v>145.5</v>
      </c>
      <c r="P19" s="37"/>
      <c r="Q19" s="51"/>
      <c r="R19" s="51"/>
      <c r="S19" s="51"/>
      <c r="T19" s="56"/>
      <c r="U19" s="57"/>
      <c r="V19" s="59">
        <v>145.5</v>
      </c>
      <c r="W19" s="57"/>
      <c r="X19" s="57"/>
      <c r="Y19" s="57"/>
      <c r="Z19" s="57"/>
      <c r="AA19" s="64" t="s">
        <v>127</v>
      </c>
      <c r="AB19" s="31" t="s">
        <v>55</v>
      </c>
      <c r="AC19" s="31">
        <v>200</v>
      </c>
      <c r="AD19" s="31" t="s">
        <v>128</v>
      </c>
      <c r="AE19" s="31" t="s">
        <v>129</v>
      </c>
      <c r="AF19" s="66">
        <v>45251</v>
      </c>
      <c r="AG19" s="31" t="s">
        <v>58</v>
      </c>
      <c r="AH19" s="37" t="s">
        <v>59</v>
      </c>
      <c r="AI19" s="37" t="s">
        <v>60</v>
      </c>
    </row>
  </sheetData>
  <protectedRanges>
    <protectedRange sqref="AB10" name="区域1_3"/>
  </protectedRanges>
  <autoFilter ref="A6:AI19">
    <extLst/>
  </autoFilter>
  <mergeCells count="36">
    <mergeCell ref="A1:B1"/>
    <mergeCell ref="A3:D3"/>
    <mergeCell ref="U3:Z3"/>
    <mergeCell ref="N4:Z4"/>
    <mergeCell ref="O5:V5"/>
    <mergeCell ref="A7:D7"/>
    <mergeCell ref="A8:C8"/>
    <mergeCell ref="A10:C10"/>
    <mergeCell ref="A13:C1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W5:W6"/>
    <mergeCell ref="X5:X6"/>
    <mergeCell ref="Y5:Y6"/>
    <mergeCell ref="Z5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</mergeCells>
  <printOptions horizontalCentered="1"/>
  <pageMargins left="0.314583333333333" right="0.314583333333333" top="0.708333333333333" bottom="0.196527777777778" header="0" footer="0"/>
  <pageSetup paperSize="9" scale="2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9" sqref="B9"/>
    </sheetView>
  </sheetViews>
  <sheetFormatPr defaultColWidth="9" defaultRowHeight="14.4" outlineLevelCol="5"/>
  <cols>
    <col min="2" max="2" width="32.8796296296296" customWidth="1"/>
    <col min="3" max="3" width="17.8796296296296" customWidth="1"/>
    <col min="4" max="4" width="18.1296296296296" customWidth="1"/>
    <col min="5" max="5" width="25.6296296296296" customWidth="1"/>
    <col min="6" max="6" width="23.25" customWidth="1"/>
  </cols>
  <sheetData>
    <row r="1" ht="26.4" spans="1:6">
      <c r="A1" s="2" t="s">
        <v>130</v>
      </c>
      <c r="B1" s="3"/>
      <c r="C1" s="3"/>
      <c r="D1" s="3"/>
      <c r="E1" s="3"/>
      <c r="F1" s="3"/>
    </row>
    <row r="2" ht="26.4" spans="1:6">
      <c r="A2" s="2"/>
      <c r="B2" s="3"/>
      <c r="C2" s="3"/>
      <c r="D2" s="4" t="s">
        <v>131</v>
      </c>
      <c r="E2" s="4"/>
      <c r="F2" s="5"/>
    </row>
    <row r="3" s="1" customFormat="1" ht="45" customHeight="1" spans="1:6">
      <c r="A3" s="6" t="s">
        <v>4</v>
      </c>
      <c r="B3" s="6" t="s">
        <v>132</v>
      </c>
      <c r="C3" s="6" t="s">
        <v>133</v>
      </c>
      <c r="D3" s="6" t="s">
        <v>33</v>
      </c>
      <c r="E3" s="6" t="s">
        <v>134</v>
      </c>
      <c r="F3" s="6" t="s">
        <v>25</v>
      </c>
    </row>
    <row r="4" s="1" customFormat="1" ht="45" customHeight="1" spans="1:6">
      <c r="A4" s="7" t="s">
        <v>27</v>
      </c>
      <c r="B4" s="8"/>
      <c r="C4" s="9">
        <f>SUM(C5:C9)</f>
        <v>9</v>
      </c>
      <c r="D4" s="9">
        <f>SUM(D5:D9)</f>
        <v>3128</v>
      </c>
      <c r="E4" s="9">
        <f>SUM(E5:E9)</f>
        <v>3128</v>
      </c>
      <c r="F4" s="9"/>
    </row>
    <row r="5" s="1" customFormat="1" ht="45" customHeight="1" spans="1:6">
      <c r="A5" s="10">
        <v>1</v>
      </c>
      <c r="B5" s="10" t="s">
        <v>135</v>
      </c>
      <c r="C5" s="10">
        <v>2</v>
      </c>
      <c r="D5" s="10">
        <f>SUM(E5:E5)</f>
        <v>1096.5</v>
      </c>
      <c r="E5" s="10">
        <v>1096.5</v>
      </c>
      <c r="F5" s="10"/>
    </row>
    <row r="6" s="1" customFormat="1" ht="45" customHeight="1" spans="1:6">
      <c r="A6" s="10">
        <v>2</v>
      </c>
      <c r="B6" s="10" t="s">
        <v>136</v>
      </c>
      <c r="C6" s="10">
        <v>3</v>
      </c>
      <c r="D6" s="10">
        <f>SUM(E6:E6)</f>
        <v>1351</v>
      </c>
      <c r="E6" s="10">
        <v>1351</v>
      </c>
      <c r="F6" s="10"/>
    </row>
    <row r="7" s="1" customFormat="1" ht="45" customHeight="1" spans="1:6">
      <c r="A7" s="10">
        <v>3</v>
      </c>
      <c r="B7" s="10" t="s">
        <v>137</v>
      </c>
      <c r="C7" s="10">
        <v>1</v>
      </c>
      <c r="D7" s="10">
        <f>SUM(E7:E7)</f>
        <v>99.4</v>
      </c>
      <c r="E7" s="10">
        <v>99.4</v>
      </c>
      <c r="F7" s="10"/>
    </row>
    <row r="8" s="1" customFormat="1" ht="45" customHeight="1" spans="1:6">
      <c r="A8" s="10">
        <v>4</v>
      </c>
      <c r="B8" s="10" t="s">
        <v>138</v>
      </c>
      <c r="C8" s="10">
        <v>1</v>
      </c>
      <c r="D8" s="10">
        <f>SUM(E8:E8)</f>
        <v>364</v>
      </c>
      <c r="E8" s="10">
        <v>364</v>
      </c>
      <c r="F8" s="10"/>
    </row>
    <row r="9" s="1" customFormat="1" ht="45" customHeight="1" spans="1:6">
      <c r="A9" s="10">
        <v>5</v>
      </c>
      <c r="B9" s="10" t="s">
        <v>139</v>
      </c>
      <c r="C9" s="10">
        <v>2</v>
      </c>
      <c r="D9" s="10">
        <f>SUM(E9:E9)</f>
        <v>217.1</v>
      </c>
      <c r="E9" s="10">
        <v>217.1</v>
      </c>
      <c r="F9" s="10"/>
    </row>
  </sheetData>
  <mergeCells count="2">
    <mergeCell ref="D2:E2"/>
    <mergeCell ref="A4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附件1提前下达自治区衔接资金项目计划</vt:lpstr>
      <vt:lpstr>附件2资金分配方案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2024-01-31T04:50:00Z</dcterms:created>
  <dcterms:modified xsi:type="dcterms:W3CDTF">2024-03-21T02:44:21Z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